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305"/>
  </bookViews>
  <sheets>
    <sheet name="Estimate"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30" i="1" s="1"/>
  <c r="H10" i="1"/>
  <c r="H11" i="1"/>
  <c r="H12" i="1"/>
  <c r="H13" i="1"/>
  <c r="H14" i="1"/>
  <c r="H15" i="1"/>
  <c r="H16" i="1"/>
  <c r="H17" i="1"/>
  <c r="H18" i="1"/>
  <c r="H19" i="1"/>
  <c r="H20" i="1"/>
  <c r="H21" i="1"/>
  <c r="H22" i="1"/>
  <c r="H23" i="1"/>
  <c r="H24" i="1"/>
  <c r="H25" i="1"/>
  <c r="H26" i="1"/>
  <c r="H27" i="1"/>
  <c r="H28" i="1"/>
  <c r="H29" i="1"/>
  <c r="H52" i="1"/>
  <c r="H53" i="1"/>
  <c r="H54" i="1"/>
  <c r="H55" i="1"/>
  <c r="H80" i="1" s="1"/>
  <c r="N80" i="1" s="1"/>
  <c r="H32" i="1"/>
  <c r="H33" i="1"/>
  <c r="H34" i="1"/>
  <c r="H35" i="1"/>
  <c r="H36" i="1"/>
  <c r="H49" i="1" s="1"/>
  <c r="H37" i="1"/>
  <c r="H39" i="1"/>
  <c r="H40" i="1"/>
  <c r="H41" i="1"/>
  <c r="H42" i="1"/>
  <c r="H43" i="1"/>
  <c r="H44" i="1"/>
  <c r="H45" i="1"/>
  <c r="H47" i="1"/>
  <c r="H48" i="1"/>
  <c r="H57" i="1"/>
  <c r="H69" i="1" s="1"/>
  <c r="H58" i="1"/>
  <c r="H59" i="1"/>
  <c r="H61" i="1"/>
  <c r="H62" i="1"/>
  <c r="H63" i="1"/>
  <c r="H64" i="1"/>
  <c r="H65" i="1"/>
  <c r="H67" i="1"/>
  <c r="H68" i="1"/>
  <c r="H90" i="1"/>
  <c r="N90" i="1"/>
  <c r="H96" i="1"/>
  <c r="H97" i="1"/>
  <c r="H98" i="1"/>
  <c r="N98" i="1"/>
  <c r="H106" i="1"/>
  <c r="H107" i="1"/>
  <c r="H108" i="1"/>
  <c r="H109" i="1"/>
  <c r="H110" i="1"/>
  <c r="H111" i="1"/>
  <c r="H113" i="1"/>
  <c r="H114" i="1"/>
  <c r="H116" i="1"/>
  <c r="H117" i="1"/>
  <c r="H118" i="1"/>
  <c r="H119" i="1"/>
  <c r="N119" i="1" s="1"/>
  <c r="N122" i="1"/>
  <c r="N125" i="1"/>
  <c r="N131" i="1"/>
  <c r="N135" i="1"/>
  <c r="N139" i="1"/>
  <c r="H144" i="1"/>
  <c r="H145" i="1"/>
  <c r="H146" i="1"/>
  <c r="N146" i="1"/>
  <c r="N149" i="1"/>
  <c r="N154" i="1"/>
  <c r="N157" i="1"/>
  <c r="N161" i="1"/>
  <c r="N162" i="1"/>
  <c r="N165" i="1"/>
  <c r="N168" i="1"/>
  <c r="N171" i="1"/>
  <c r="N174" i="1"/>
  <c r="N178" i="1"/>
  <c r="G74" i="1" l="1"/>
  <c r="N74" i="1" s="1"/>
  <c r="H70" i="1"/>
  <c r="N70" i="1" s="1"/>
  <c r="H77" i="1"/>
  <c r="N77" i="1" s="1"/>
  <c r="N179" i="1" l="1"/>
  <c r="L181" i="1" s="1"/>
</calcChain>
</file>

<file path=xl/sharedStrings.xml><?xml version="1.0" encoding="utf-8"?>
<sst xmlns="http://schemas.openxmlformats.org/spreadsheetml/2006/main" count="304" uniqueCount="83">
  <si>
    <t xml:space="preserve">S.NO. </t>
  </si>
  <si>
    <t>PARTICULARS OF ITEM</t>
  </si>
  <si>
    <t xml:space="preserve">RATE </t>
  </si>
  <si>
    <t>AMOUNT</t>
  </si>
  <si>
    <t>Providing and laying vitrified floor tiles in different sizes (thickness to be specified by the manufacturer) with water absorption less than 0.08% and conforming to IS:15622 of approved make, in all colours and shades, laid on 20mm thick cement mortar 1:4 (1cement :4 coarse sand) including grouting the joints with white cement and matching pigments etc. complete Size of tile 600x600 mm</t>
  </si>
  <si>
    <t>Removing dry or oil bound distemper, water prrofing cement by scrapping, sand papering and preparing the surface smooth including necessary repairs to scratches etc. complete</t>
  </si>
  <si>
    <t>NO</t>
  </si>
  <si>
    <t xml:space="preserve">QTY </t>
  </si>
  <si>
    <t>LENGTH (m)</t>
  </si>
  <si>
    <t>BREADTH (m)</t>
  </si>
  <si>
    <t>HEIGHT (m)</t>
  </si>
  <si>
    <t>LOBBY</t>
  </si>
  <si>
    <t>-</t>
  </si>
  <si>
    <t>DINING</t>
  </si>
  <si>
    <t xml:space="preserve">KITCHEN </t>
  </si>
  <si>
    <t>WALLS</t>
  </si>
  <si>
    <t xml:space="preserve">CEILING </t>
  </si>
  <si>
    <t xml:space="preserve">WALLS </t>
  </si>
  <si>
    <t>BATHROOM 1</t>
  </si>
  <si>
    <t>ROOM 2</t>
  </si>
  <si>
    <t>BATHROOM 2</t>
  </si>
  <si>
    <t>DEDUCT WINDOWS</t>
  </si>
  <si>
    <t>(-)</t>
  </si>
  <si>
    <t>DEDUCT DOORS</t>
  </si>
  <si>
    <t>MAIN DOOR</t>
  </si>
  <si>
    <t>VENTILATOR</t>
  </si>
  <si>
    <t>--A</t>
  </si>
  <si>
    <t xml:space="preserve">CORRIDOR </t>
  </si>
  <si>
    <t>DEDUCTION CORRIDOR</t>
  </si>
  <si>
    <t xml:space="preserve">TOTAL </t>
  </si>
  <si>
    <t>TOTAL =</t>
  </si>
  <si>
    <t>TOTAL = (-)</t>
  </si>
  <si>
    <t>--B</t>
  </si>
  <si>
    <t xml:space="preserve">Inner side of the building </t>
  </si>
  <si>
    <t>For the outside of the building ( by considering outer periphery)</t>
  </si>
  <si>
    <t>SIDES</t>
  </si>
  <si>
    <t xml:space="preserve">BACK </t>
  </si>
  <si>
    <t xml:space="preserve">FRONT </t>
  </si>
  <si>
    <t>--C</t>
  </si>
  <si>
    <t>--D</t>
  </si>
  <si>
    <t>NET TOTAL = (A+C)-(B+D) =</t>
  </si>
  <si>
    <t>Providing and applying white cement based putty of specified thickness of approved brand and manufacturer, over the plastered wall surface to prepare the surface even and smooth complete. ( 1mm thick)</t>
  </si>
  <si>
    <t>--E</t>
  </si>
  <si>
    <t>Wall Painting with acrylic emulsion paint of approved brand and manufacture to give an even shade. Two or more coats on new work</t>
  </si>
  <si>
    <t>Qty vide item no 1A-1B =</t>
  </si>
  <si>
    <t>Qty vide item no 1C-1D =</t>
  </si>
  <si>
    <t>Providing and laying Ceramic glazed floor tiles 300x300 mm (thickness to be specified by the manufacturers) of 1st quality conforming to IS: 15622 of approved make, laid on 20 mm thick bed of cement mortar 1: 4 ( 1 cement : 4 coarse sand) including pointing the joints with white cement and matching pigment etc., complete.</t>
  </si>
  <si>
    <r>
      <t>m</t>
    </r>
    <r>
      <rPr>
        <vertAlign val="superscript"/>
        <sz val="11"/>
        <color theme="1"/>
        <rFont val="Times New Roman"/>
        <family val="1"/>
      </rPr>
      <t>2</t>
    </r>
  </si>
  <si>
    <r>
      <t>m</t>
    </r>
    <r>
      <rPr>
        <b/>
        <vertAlign val="superscript"/>
        <sz val="11"/>
        <color theme="1"/>
        <rFont val="Times New Roman"/>
        <family val="1"/>
      </rPr>
      <t>2</t>
    </r>
  </si>
  <si>
    <r>
      <t>/m</t>
    </r>
    <r>
      <rPr>
        <vertAlign val="superscript"/>
        <sz val="11"/>
        <color theme="1"/>
        <rFont val="Times New Roman"/>
        <family val="1"/>
      </rPr>
      <t>2</t>
    </r>
  </si>
  <si>
    <t>NET TOTAL =</t>
  </si>
  <si>
    <t>Providing and fixing floor mounted, white vitreous china single piece, double traps syphonic water closet of approved brand/make, shape, size and pattern including integrated white vitreous china cistern of capacity 10 litres with dual flushing system, including all fittings and fixtures with seat cover, cistern fittings, nuts, bolts and gasket etcincluding making connection with the existing P/S trap, complete in all respect as per directions of Engineer-in-Charge.</t>
  </si>
  <si>
    <t>QTY. =</t>
  </si>
  <si>
    <t>No</t>
  </si>
  <si>
    <t>/No</t>
  </si>
  <si>
    <t>Providing and fixing 8 mm dia C.P. / S.S. Jet with flexible tube upto 1 metre long with S.S. triangular plate to European type W.C. of quality and make as approved by   Engineer - in - charge.</t>
  </si>
  <si>
    <t>Dismantling of flushing cistern of all types(C.I/PVC/Vitreous china) including stacking of useful materials near the site and disposal of unserviceable materials within 50 meters lead</t>
  </si>
  <si>
    <t>Dismantling W.C. Pan of all sizes including disposal of dismantled materials i/c malba all complete as per directions of Engineer-in-Charge.</t>
  </si>
  <si>
    <t>Providing and fixing 600x450 mm beveled edge mirror of superior glass (of approved quality) complete with 6 mm thick hard board ground fixed to wooden cleats with C.P. brass screws and washers complete.</t>
  </si>
  <si>
    <t>Providing and fixing fly proof wire gauge to windows and clerestory windows using wire gauge with average width of aperture 1.4 mm in both directions all complete.With stainless steel grade 304 wire gauge with wire of dia 0.50 mm With 12 mm mild steel U beading</t>
  </si>
  <si>
    <t xml:space="preserve"> CORRIDOR</t>
  </si>
  <si>
    <t>No.</t>
  </si>
  <si>
    <t>Dismantling 15 to 40 mm dia G.I. pipe including stacking of dismantled pipes (within 50 metres lead) as per direction of Engineer-in-Charge.</t>
  </si>
  <si>
    <t>/m</t>
  </si>
  <si>
    <t xml:space="preserve">Qty.= </t>
  </si>
  <si>
    <t>Providing and fixing wash basin with C.I. brackets, 15mm C.P. brass pillar taps, 32 mm C.P. brass waste of standard pattern, including painting of fittings and brackets, cutting and making good the walls wherever required: White Vitreous China Wash basin size 630x450 mm with a pair of 15 mm C.P. brass pillar taps.</t>
  </si>
  <si>
    <t>Providing and fixing 15 mm nominal bore C.P. brass angle valve for basin mixer and geyser points of approved make conforming to IS : 8931</t>
  </si>
  <si>
    <t>Providing and fixing 15 mm nominal bore C.P. stop cock (concealed) of standard design and of approved make conforming to IS : 8931</t>
  </si>
  <si>
    <t>Providing and fixing 15 mm nominal bore C.P. brass bib cock of approved quality conforming to IS : 8931</t>
  </si>
  <si>
    <t>Providing and fixing 15 mm nominal bore of standard back type C.P.brass close hole basin mixer pillar tap of approved quality and make weighing not less than 1.970 kg.</t>
  </si>
  <si>
    <t>m</t>
  </si>
  <si>
    <t>Providing and fixing Ist quality ceramic glazed wall tiles conforming to IS : 15622 (thickness to be specified by the manufacturer), of approved make, in all colours, shades except burgundy, bottle green, black of any size as approved by Engineer- in-Charge, in skirting, risers of steps and dados over 12 mm thick bed of cement mortar 1:3 ( 1 cement : 3 coarse sand) and jointing with grey cement slurry @ 3.3 kg per sqm, including pointing in white cement mixed with pigment of matching shade complete.</t>
  </si>
  <si>
    <t>Providing and fixing G.I. pipes complete with G.I. fittings and clamps, including cutting and making good the walls etc.: Concealed pipe including painting with anti corrosive bitumastic paint, cutting chases and making good the wall:</t>
  </si>
  <si>
    <t>15 mm dia. nominal bore</t>
  </si>
  <si>
    <t>20 mm dia. nominal bore</t>
  </si>
  <si>
    <t>Providing and placing on terrace (at all floor levels) polyethylene water storage tank ISI : 12701 marked, with cover and suitable locking arrangement and making necessary holes for inlet, outlet and overflow pipes but without fittings and the base support for tank</t>
  </si>
  <si>
    <t>/Ltr</t>
  </si>
  <si>
    <t>litre capacity</t>
  </si>
  <si>
    <t>Providing and fixing white vitreous china pedestal for wash basin completely recessed at the back for the reception of pipes and fittings.</t>
  </si>
  <si>
    <t>Finishing walls with Acrylic smooth exterior paint of required shade:Old work (two or more coats applied @ 1.67 liters/10sqm on existing cement paint surface)</t>
  </si>
  <si>
    <t>SAY</t>
  </si>
  <si>
    <t>LAKHS</t>
  </si>
  <si>
    <t>TYPICAL ESTIMATE FOR REPAIR / RESTORATION OF IRRIGATION DAK BANGLOW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</si>
</sst>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quot;₹&quot;\ #,##0"/>
  </numFmts>
  <fonts count="13" x14ac:knownFonts="1">
    <font>
      <sz val="11"/>
      <color theme="1"/>
      <name val="Calibri"/>
      <family val="2"/>
      <scheme val="minor"/>
    </font>
    <font>
      <sz val="8"/>
      <name val="Calibri"/>
      <family val="2"/>
      <scheme val="minor"/>
    </font>
    <font>
      <sz val="11"/>
      <color theme="1"/>
      <name val="Times New Roman"/>
      <family val="1"/>
    </font>
    <font>
      <b/>
      <sz val="11"/>
      <color theme="1"/>
      <name val="Times New Roman"/>
      <family val="1"/>
    </font>
    <font>
      <vertAlign val="superscript"/>
      <sz val="11"/>
      <color theme="1"/>
      <name val="Times New Roman"/>
      <family val="1"/>
    </font>
    <font>
      <b/>
      <vertAlign val="superscript"/>
      <sz val="11"/>
      <color theme="1"/>
      <name val="Times New Roman"/>
      <family val="1"/>
    </font>
    <font>
      <b/>
      <sz val="11"/>
      <name val="Times New Roman"/>
      <family val="1"/>
    </font>
    <font>
      <sz val="11"/>
      <name val="Times New Roman"/>
      <family val="1"/>
    </font>
    <font>
      <b/>
      <sz val="10"/>
      <color theme="1"/>
      <name val="Times New Roman"/>
      <family val="1"/>
    </font>
    <font>
      <sz val="11"/>
      <color theme="1"/>
      <name val="Calibri"/>
      <family val="2"/>
      <scheme val="minor"/>
    </font>
    <font>
      <b/>
      <sz val="14"/>
      <name val="Times New Roman"/>
      <family val="1"/>
    </font>
    <font>
      <b/>
      <sz val="12"/>
      <color theme="1"/>
      <name val="Times New Roman"/>
      <family val="1"/>
    </font>
    <font>
      <b/>
      <i/>
      <sz val="11"/>
      <color theme="1"/>
      <name val="Times New Roman"/>
      <family val="1"/>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cellStyleXfs>
  <cellXfs count="106">
    <xf numFmtId="0" fontId="0" fillId="0" borderId="0" xfId="0"/>
    <xf numFmtId="0" fontId="2" fillId="0" borderId="0" xfId="0" applyFont="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quotePrefix="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3" fillId="0" borderId="7" xfId="0" quotePrefix="1" applyFont="1" applyBorder="1" applyAlignment="1">
      <alignment vertical="center"/>
    </xf>
    <xf numFmtId="0" fontId="3" fillId="0" borderId="1" xfId="0" applyFont="1" applyBorder="1" applyAlignment="1">
      <alignment horizontal="center" vertical="center"/>
    </xf>
    <xf numFmtId="0" fontId="2" fillId="0" borderId="12" xfId="0" applyFont="1" applyBorder="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9" xfId="0" applyFont="1" applyBorder="1" applyAlignment="1">
      <alignment vertical="center"/>
    </xf>
    <xf numFmtId="0" fontId="2" fillId="0" borderId="9" xfId="0" applyFont="1" applyBorder="1" applyAlignment="1">
      <alignment horizontal="right" vertical="center"/>
    </xf>
    <xf numFmtId="0" fontId="2" fillId="0" borderId="4" xfId="0" applyFont="1" applyBorder="1" applyAlignment="1">
      <alignment vertical="center"/>
    </xf>
    <xf numFmtId="0" fontId="3" fillId="0" borderId="10" xfId="0" quotePrefix="1" applyFont="1" applyBorder="1" applyAlignment="1">
      <alignment vertical="center"/>
    </xf>
    <xf numFmtId="0" fontId="2" fillId="0" borderId="11" xfId="0" applyFont="1" applyBorder="1" applyAlignment="1">
      <alignment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2" fillId="0" borderId="9" xfId="0" quotePrefix="1" applyFont="1" applyBorder="1" applyAlignment="1">
      <alignment horizontal="center" vertical="center"/>
    </xf>
    <xf numFmtId="0" fontId="3" fillId="0" borderId="0" xfId="0" quotePrefix="1" applyFont="1" applyAlignment="1">
      <alignment vertical="center"/>
    </xf>
    <xf numFmtId="164" fontId="7" fillId="0" borderId="0" xfId="0" applyNumberFormat="1" applyFont="1" applyAlignment="1">
      <alignment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justify" vertical="center" wrapText="1"/>
    </xf>
    <xf numFmtId="164" fontId="2" fillId="0" borderId="0" xfId="0" applyNumberFormat="1" applyFont="1" applyAlignment="1">
      <alignment vertical="center"/>
    </xf>
    <xf numFmtId="2" fontId="7" fillId="0" borderId="0" xfId="0" applyNumberFormat="1" applyFont="1" applyAlignment="1">
      <alignment vertical="center"/>
    </xf>
    <xf numFmtId="0" fontId="11" fillId="0" borderId="2" xfId="0" applyFont="1" applyBorder="1" applyAlignment="1">
      <alignment horizontal="center" vertical="center"/>
    </xf>
    <xf numFmtId="164" fontId="7" fillId="0" borderId="9" xfId="0" applyNumberFormat="1" applyFont="1" applyBorder="1" applyAlignment="1">
      <alignment vertical="center"/>
    </xf>
    <xf numFmtId="2" fontId="7" fillId="0" borderId="9" xfId="0" applyNumberFormat="1" applyFont="1" applyBorder="1" applyAlignment="1">
      <alignment vertical="center"/>
    </xf>
    <xf numFmtId="0" fontId="7" fillId="0" borderId="9" xfId="0" applyFont="1" applyBorder="1" applyAlignment="1">
      <alignment vertical="center"/>
    </xf>
    <xf numFmtId="0" fontId="3" fillId="0" borderId="9" xfId="0" applyFont="1" applyBorder="1" applyAlignment="1">
      <alignment vertical="center" wrapText="1"/>
    </xf>
    <xf numFmtId="0" fontId="2" fillId="0" borderId="3" xfId="0" applyFont="1" applyBorder="1" applyAlignment="1">
      <alignment vertical="center"/>
    </xf>
    <xf numFmtId="164" fontId="2" fillId="0" borderId="11" xfId="0" applyNumberFormat="1" applyFont="1" applyBorder="1" applyAlignment="1">
      <alignment vertical="center"/>
    </xf>
    <xf numFmtId="164" fontId="2" fillId="0" borderId="6" xfId="0" applyNumberFormat="1" applyFont="1" applyBorder="1" applyAlignment="1">
      <alignment vertical="center"/>
    </xf>
    <xf numFmtId="164" fontId="7" fillId="0" borderId="8" xfId="0" applyNumberFormat="1" applyFont="1" applyBorder="1" applyAlignment="1">
      <alignment vertical="center"/>
    </xf>
    <xf numFmtId="0" fontId="2" fillId="0" borderId="10" xfId="0" quotePrefix="1" applyFont="1" applyBorder="1" applyAlignment="1">
      <alignment vertical="center"/>
    </xf>
    <xf numFmtId="164" fontId="7" fillId="0" borderId="11" xfId="0" applyNumberFormat="1" applyFont="1" applyBorder="1" applyAlignment="1">
      <alignment vertical="center"/>
    </xf>
    <xf numFmtId="0" fontId="2" fillId="0" borderId="12" xfId="0" quotePrefix="1" applyFont="1" applyBorder="1" applyAlignment="1">
      <alignment vertical="center"/>
    </xf>
    <xf numFmtId="164" fontId="7" fillId="0" borderId="6" xfId="0" applyNumberFormat="1" applyFont="1" applyBorder="1" applyAlignment="1">
      <alignment vertical="center"/>
    </xf>
    <xf numFmtId="0" fontId="2" fillId="0" borderId="7" xfId="0" quotePrefix="1" applyFont="1" applyBorder="1" applyAlignment="1">
      <alignment vertical="center"/>
    </xf>
    <xf numFmtId="164" fontId="7" fillId="0" borderId="10" xfId="0" quotePrefix="1" applyNumberFormat="1" applyFont="1" applyBorder="1" applyAlignment="1">
      <alignment vertical="center"/>
    </xf>
    <xf numFmtId="164" fontId="7" fillId="0" borderId="12" xfId="0" quotePrefix="1" applyNumberFormat="1" applyFont="1" applyBorder="1" applyAlignment="1">
      <alignment vertical="center"/>
    </xf>
    <xf numFmtId="164" fontId="7" fillId="0" borderId="7" xfId="0" quotePrefix="1" applyNumberFormat="1" applyFont="1" applyBorder="1" applyAlignment="1">
      <alignment vertical="center"/>
    </xf>
    <xf numFmtId="0" fontId="3" fillId="0" borderId="1"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1" fillId="0" borderId="5" xfId="0" applyFont="1" applyBorder="1" applyAlignment="1">
      <alignment horizontal="center" vertical="center"/>
    </xf>
    <xf numFmtId="0" fontId="0" fillId="0" borderId="14" xfId="0" applyBorder="1"/>
    <xf numFmtId="0" fontId="0" fillId="0" borderId="11" xfId="0" applyBorder="1" applyAlignment="1">
      <alignment horizontal="left" vertical="top"/>
    </xf>
    <xf numFmtId="0" fontId="0" fillId="0" borderId="12" xfId="0" applyBorder="1" applyAlignment="1">
      <alignment horizontal="left" vertical="top"/>
    </xf>
    <xf numFmtId="0" fontId="2" fillId="0" borderId="12" xfId="0" applyFont="1" applyBorder="1" applyAlignment="1">
      <alignment horizontal="center" vertical="center"/>
    </xf>
    <xf numFmtId="0" fontId="2" fillId="0" borderId="7" xfId="0" applyFont="1" applyBorder="1" applyAlignment="1">
      <alignment horizontal="center" vertical="center"/>
    </xf>
    <xf numFmtId="165" fontId="2" fillId="0" borderId="10" xfId="0" applyNumberFormat="1" applyFont="1" applyBorder="1" applyAlignment="1">
      <alignment horizontal="center" vertical="center"/>
    </xf>
    <xf numFmtId="165" fontId="2" fillId="0" borderId="12"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13" xfId="0" applyNumberFormat="1" applyFont="1" applyBorder="1" applyAlignment="1">
      <alignment horizontal="center" vertical="center"/>
    </xf>
    <xf numFmtId="165" fontId="2" fillId="0" borderId="15" xfId="0" applyNumberFormat="1" applyFont="1" applyBorder="1" applyAlignment="1">
      <alignment horizontal="center" vertical="center"/>
    </xf>
    <xf numFmtId="165" fontId="3" fillId="0" borderId="2" xfId="0" applyNumberFormat="1"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3" fillId="0" borderId="2" xfId="0" quotePrefix="1" applyFont="1" applyBorder="1" applyAlignment="1">
      <alignment horizontal="center" vertical="center"/>
    </xf>
    <xf numFmtId="0" fontId="2" fillId="0" borderId="2" xfId="0" applyFont="1" applyBorder="1" applyAlignment="1">
      <alignment vertical="center"/>
    </xf>
    <xf numFmtId="0" fontId="2" fillId="0" borderId="2" xfId="0" quotePrefix="1" applyFont="1" applyBorder="1" applyAlignment="1">
      <alignment horizontal="center" vertical="center"/>
    </xf>
    <xf numFmtId="0" fontId="2" fillId="0" borderId="2"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3" fillId="0" borderId="0" xfId="0" applyFont="1" applyBorder="1" applyAlignment="1">
      <alignment vertical="center"/>
    </xf>
    <xf numFmtId="0" fontId="12" fillId="0" borderId="0" xfId="0" applyFont="1" applyAlignment="1">
      <alignment horizontal="right" vertical="center"/>
    </xf>
    <xf numFmtId="164" fontId="12" fillId="0" borderId="0" xfId="0" applyNumberFormat="1"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164" fontId="3" fillId="0" borderId="4"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xf>
    <xf numFmtId="0" fontId="2" fillId="0" borderId="2" xfId="0" applyFont="1" applyBorder="1" applyAlignment="1">
      <alignment horizontal="right" vertical="center"/>
    </xf>
    <xf numFmtId="0" fontId="2" fillId="0" borderId="1" xfId="0" applyFont="1" applyBorder="1" applyAlignment="1">
      <alignment horizontal="justify" vertical="center" wrapText="1"/>
    </xf>
    <xf numFmtId="0" fontId="2" fillId="0" borderId="0" xfId="0" applyFont="1" applyAlignment="1">
      <alignment horizontal="justify" vertical="center" wrapText="1"/>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9" xfId="0" applyFont="1" applyBorder="1" applyAlignment="1">
      <alignment horizontal="right" vertical="center"/>
    </xf>
    <xf numFmtId="0" fontId="3" fillId="0" borderId="0" xfId="0" applyFont="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Font="1" applyAlignment="1">
      <alignment horizontal="righ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171449</xdr:colOff>
      <xdr:row>2</xdr:row>
      <xdr:rowOff>50461</xdr:rowOff>
    </xdr:from>
    <xdr:to>
      <xdr:col>23</xdr:col>
      <xdr:colOff>571500</xdr:colOff>
      <xdr:row>34</xdr:row>
      <xdr:rowOff>83881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5" r="1463"/>
        <a:stretch/>
      </xdr:blipFill>
      <xdr:spPr>
        <a:xfrm>
          <a:off x="8458199" y="431461"/>
          <a:ext cx="5048251" cy="5738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4"/>
  <sheetViews>
    <sheetView tabSelected="1" workbookViewId="0">
      <selection activeCell="O3" sqref="O3"/>
    </sheetView>
  </sheetViews>
  <sheetFormatPr defaultColWidth="8.7109375" defaultRowHeight="15" x14ac:dyDescent="0.25"/>
  <cols>
    <col min="1" max="1" width="7.42578125" style="1" bestFit="1" customWidth="1"/>
    <col min="2" max="2" width="13.5703125" style="1" customWidth="1"/>
    <col min="3" max="3" width="11.85546875" style="1" customWidth="1"/>
    <col min="4" max="4" width="3.5703125" style="1" bestFit="1" customWidth="1"/>
    <col min="5" max="5" width="8.42578125" style="1" customWidth="1"/>
    <col min="6" max="7" width="9.5703125" style="1" bestFit="1" customWidth="1"/>
    <col min="8" max="8" width="11.28515625" style="1" bestFit="1" customWidth="1"/>
    <col min="9" max="9" width="3.140625" style="1" bestFit="1" customWidth="1"/>
    <col min="10" max="10" width="3.28515625" style="1" bestFit="1" customWidth="1"/>
    <col min="11" max="11" width="8.7109375" style="1"/>
    <col min="12" max="12" width="10.7109375" style="33" bestFit="1" customWidth="1"/>
    <col min="13" max="13" width="3.85546875" style="1" bestFit="1" customWidth="1"/>
    <col min="14" max="14" width="10.5703125" style="8" bestFit="1" customWidth="1"/>
    <col min="15" max="16384" width="8.7109375" style="1"/>
  </cols>
  <sheetData>
    <row r="1" spans="1:14" x14ac:dyDescent="0.25">
      <c r="A1" s="88" t="s">
        <v>82</v>
      </c>
      <c r="B1" s="88"/>
      <c r="C1" s="88"/>
      <c r="D1" s="88"/>
      <c r="E1" s="88"/>
      <c r="F1" s="88"/>
      <c r="G1" s="88"/>
      <c r="H1" s="88"/>
      <c r="I1" s="88"/>
      <c r="J1" s="88"/>
      <c r="K1" s="88"/>
      <c r="L1" s="88"/>
      <c r="M1" s="88"/>
      <c r="N1" s="88"/>
    </row>
    <row r="2" spans="1:14" x14ac:dyDescent="0.25">
      <c r="A2" s="88"/>
      <c r="B2" s="88"/>
      <c r="C2" s="88"/>
      <c r="D2" s="88"/>
      <c r="E2" s="88"/>
      <c r="F2" s="88"/>
      <c r="G2" s="88"/>
      <c r="H2" s="88"/>
      <c r="I2" s="88"/>
      <c r="J2" s="88"/>
      <c r="K2" s="88"/>
      <c r="L2" s="88"/>
      <c r="M2" s="88"/>
      <c r="N2" s="88"/>
    </row>
    <row r="3" spans="1:14" x14ac:dyDescent="0.25">
      <c r="A3" s="88"/>
      <c r="B3" s="88"/>
      <c r="C3" s="88"/>
      <c r="D3" s="88"/>
      <c r="E3" s="88"/>
      <c r="F3" s="88"/>
      <c r="G3" s="88"/>
      <c r="H3" s="88"/>
      <c r="I3" s="88"/>
      <c r="J3" s="88"/>
      <c r="K3" s="88"/>
      <c r="L3" s="88"/>
      <c r="M3" s="88"/>
      <c r="N3" s="88"/>
    </row>
    <row r="4" spans="1:14" ht="14.25" x14ac:dyDescent="0.2">
      <c r="A4" s="35" t="s">
        <v>0</v>
      </c>
      <c r="B4" s="93" t="s">
        <v>1</v>
      </c>
      <c r="C4" s="89"/>
      <c r="D4" s="89"/>
      <c r="E4" s="89"/>
      <c r="F4" s="89"/>
      <c r="G4" s="89"/>
      <c r="H4" s="89"/>
      <c r="I4" s="89"/>
      <c r="J4" s="89"/>
      <c r="K4" s="94"/>
      <c r="L4" s="89" t="s">
        <v>2</v>
      </c>
      <c r="M4" s="89"/>
      <c r="N4" s="58" t="s">
        <v>3</v>
      </c>
    </row>
    <row r="5" spans="1:14" ht="14.45" customHeight="1" x14ac:dyDescent="0.25">
      <c r="A5" s="55">
        <v>1</v>
      </c>
      <c r="B5" s="85" t="s">
        <v>5</v>
      </c>
      <c r="C5" s="85"/>
      <c r="D5" s="85"/>
      <c r="E5" s="85"/>
      <c r="F5" s="85"/>
      <c r="G5" s="85"/>
      <c r="H5" s="85"/>
      <c r="I5" s="85"/>
      <c r="J5" s="85"/>
      <c r="K5" s="85"/>
      <c r="L5" s="41"/>
      <c r="M5" s="14"/>
      <c r="N5" s="62"/>
    </row>
    <row r="6" spans="1:14" x14ac:dyDescent="0.25">
      <c r="A6" s="56"/>
      <c r="B6" s="86"/>
      <c r="C6" s="86"/>
      <c r="D6" s="86"/>
      <c r="E6" s="86"/>
      <c r="F6" s="86"/>
      <c r="G6" s="86"/>
      <c r="H6" s="86"/>
      <c r="I6" s="86"/>
      <c r="J6" s="86"/>
      <c r="K6" s="86"/>
      <c r="L6" s="42"/>
      <c r="M6" s="6"/>
      <c r="N6" s="63"/>
    </row>
    <row r="7" spans="1:14" ht="14.45" customHeight="1" x14ac:dyDescent="0.2">
      <c r="A7" s="56"/>
      <c r="B7" s="103" t="s">
        <v>33</v>
      </c>
      <c r="C7" s="103"/>
      <c r="D7" s="103"/>
      <c r="E7" s="103"/>
      <c r="F7" s="103"/>
      <c r="G7" s="103"/>
      <c r="H7" s="103"/>
      <c r="I7" s="103"/>
      <c r="J7" s="104"/>
      <c r="K7" s="4"/>
      <c r="L7" s="42"/>
      <c r="M7" s="6"/>
      <c r="N7" s="63"/>
    </row>
    <row r="8" spans="1:14" ht="23.25" x14ac:dyDescent="0.15">
      <c r="A8" s="56"/>
      <c r="D8" s="27" t="s">
        <v>6</v>
      </c>
      <c r="E8" s="28" t="s">
        <v>8</v>
      </c>
      <c r="F8" s="28" t="s">
        <v>9</v>
      </c>
      <c r="G8" s="28" t="s">
        <v>10</v>
      </c>
      <c r="H8" s="27" t="s">
        <v>7</v>
      </c>
      <c r="J8" s="6"/>
      <c r="L8" s="42"/>
      <c r="M8" s="6"/>
      <c r="N8" s="63"/>
    </row>
    <row r="9" spans="1:14" ht="13.5" x14ac:dyDescent="0.2">
      <c r="A9" s="56"/>
      <c r="B9" s="1" t="s">
        <v>19</v>
      </c>
      <c r="C9" s="1" t="s">
        <v>15</v>
      </c>
      <c r="D9" s="3">
        <v>2</v>
      </c>
      <c r="E9" s="71">
        <v>4.9000000000000004</v>
      </c>
      <c r="F9" s="72" t="s">
        <v>12</v>
      </c>
      <c r="G9" s="71">
        <v>5</v>
      </c>
      <c r="H9" s="71">
        <f>PRODUCT(D9:G9)</f>
        <v>49</v>
      </c>
      <c r="J9" s="6"/>
      <c r="L9" s="42"/>
      <c r="M9" s="6"/>
      <c r="N9" s="63"/>
    </row>
    <row r="10" spans="1:14" ht="13.5" x14ac:dyDescent="0.2">
      <c r="A10" s="56"/>
      <c r="D10" s="3">
        <v>2</v>
      </c>
      <c r="E10" s="72" t="s">
        <v>12</v>
      </c>
      <c r="F10" s="71">
        <v>3.7</v>
      </c>
      <c r="G10" s="71">
        <v>5</v>
      </c>
      <c r="H10" s="71">
        <f>PRODUCT(D10:G10)</f>
        <v>37</v>
      </c>
      <c r="J10" s="6"/>
      <c r="L10" s="42"/>
      <c r="M10" s="6"/>
      <c r="N10" s="63"/>
    </row>
    <row r="11" spans="1:14" ht="13.5" x14ac:dyDescent="0.2">
      <c r="A11" s="56"/>
      <c r="C11" s="1" t="s">
        <v>16</v>
      </c>
      <c r="D11" s="3">
        <v>1</v>
      </c>
      <c r="E11" s="71">
        <v>4.9000000000000004</v>
      </c>
      <c r="F11" s="71">
        <v>3.7</v>
      </c>
      <c r="G11" s="72" t="s">
        <v>12</v>
      </c>
      <c r="H11" s="71">
        <f t="shared" ref="H11:H26" si="0">PRODUCT(D11:G11)</f>
        <v>18.130000000000003</v>
      </c>
      <c r="J11" s="6"/>
      <c r="L11" s="42"/>
      <c r="M11" s="6"/>
      <c r="N11" s="63"/>
    </row>
    <row r="12" spans="1:14" ht="13.5" x14ac:dyDescent="0.2">
      <c r="A12" s="56"/>
      <c r="B12" s="1" t="s">
        <v>11</v>
      </c>
      <c r="C12" s="1" t="s">
        <v>17</v>
      </c>
      <c r="D12" s="3">
        <v>2</v>
      </c>
      <c r="E12" s="71">
        <v>4.9000000000000004</v>
      </c>
      <c r="F12" s="72" t="s">
        <v>12</v>
      </c>
      <c r="G12" s="71">
        <v>5</v>
      </c>
      <c r="H12" s="71">
        <f t="shared" si="0"/>
        <v>49</v>
      </c>
      <c r="J12" s="6"/>
      <c r="L12" s="42"/>
      <c r="M12" s="6"/>
      <c r="N12" s="63"/>
    </row>
    <row r="13" spans="1:14" ht="13.5" x14ac:dyDescent="0.2">
      <c r="A13" s="56"/>
      <c r="D13" s="3">
        <v>2</v>
      </c>
      <c r="E13" s="72" t="s">
        <v>12</v>
      </c>
      <c r="F13" s="71">
        <v>5.5</v>
      </c>
      <c r="G13" s="71">
        <v>5</v>
      </c>
      <c r="H13" s="71">
        <f t="shared" si="0"/>
        <v>55</v>
      </c>
      <c r="J13" s="6"/>
      <c r="L13" s="42"/>
      <c r="M13" s="6"/>
      <c r="N13" s="63"/>
    </row>
    <row r="14" spans="1:14" ht="13.5" x14ac:dyDescent="0.2">
      <c r="A14" s="56"/>
      <c r="C14" s="1" t="s">
        <v>16</v>
      </c>
      <c r="D14" s="3">
        <v>1</v>
      </c>
      <c r="E14" s="71">
        <v>4.9000000000000004</v>
      </c>
      <c r="F14" s="71">
        <v>5.5</v>
      </c>
      <c r="G14" s="72" t="s">
        <v>12</v>
      </c>
      <c r="H14" s="71">
        <f t="shared" si="0"/>
        <v>26.950000000000003</v>
      </c>
      <c r="J14" s="6"/>
      <c r="L14" s="42"/>
      <c r="M14" s="6"/>
      <c r="N14" s="63"/>
    </row>
    <row r="15" spans="1:14" ht="13.5" x14ac:dyDescent="0.2">
      <c r="A15" s="56"/>
      <c r="B15" s="1" t="s">
        <v>13</v>
      </c>
      <c r="C15" s="1" t="s">
        <v>15</v>
      </c>
      <c r="D15" s="3">
        <v>2</v>
      </c>
      <c r="E15" s="71">
        <v>4</v>
      </c>
      <c r="F15" s="72" t="s">
        <v>12</v>
      </c>
      <c r="G15" s="71">
        <v>3</v>
      </c>
      <c r="H15" s="71">
        <f t="shared" si="0"/>
        <v>24</v>
      </c>
      <c r="J15" s="6"/>
      <c r="L15" s="42"/>
      <c r="M15" s="6"/>
      <c r="N15" s="63"/>
    </row>
    <row r="16" spans="1:14" ht="13.5" x14ac:dyDescent="0.2">
      <c r="A16" s="56"/>
      <c r="D16" s="3">
        <v>2</v>
      </c>
      <c r="E16" s="72" t="s">
        <v>12</v>
      </c>
      <c r="F16" s="71">
        <v>6.1</v>
      </c>
      <c r="G16" s="71">
        <v>3</v>
      </c>
      <c r="H16" s="71">
        <f t="shared" si="0"/>
        <v>36.599999999999994</v>
      </c>
      <c r="J16" s="6"/>
      <c r="L16" s="42"/>
      <c r="M16" s="6"/>
      <c r="N16" s="63"/>
    </row>
    <row r="17" spans="1:14" ht="13.5" x14ac:dyDescent="0.2">
      <c r="A17" s="56"/>
      <c r="C17" s="1" t="s">
        <v>16</v>
      </c>
      <c r="D17" s="3">
        <v>1</v>
      </c>
      <c r="E17" s="71">
        <v>4</v>
      </c>
      <c r="F17" s="71">
        <v>6.1</v>
      </c>
      <c r="G17" s="72" t="s">
        <v>12</v>
      </c>
      <c r="H17" s="71">
        <f t="shared" si="0"/>
        <v>24.4</v>
      </c>
      <c r="J17" s="6"/>
      <c r="L17" s="42"/>
      <c r="M17" s="6"/>
      <c r="N17" s="63"/>
    </row>
    <row r="18" spans="1:14" ht="13.5" x14ac:dyDescent="0.2">
      <c r="A18" s="56"/>
      <c r="B18" s="1" t="s">
        <v>14</v>
      </c>
      <c r="C18" s="1" t="s">
        <v>15</v>
      </c>
      <c r="D18" s="3">
        <v>2</v>
      </c>
      <c r="E18" s="71">
        <v>3</v>
      </c>
      <c r="F18" s="72" t="s">
        <v>12</v>
      </c>
      <c r="G18" s="71">
        <v>3</v>
      </c>
      <c r="H18" s="71">
        <f t="shared" si="0"/>
        <v>18</v>
      </c>
      <c r="J18" s="6"/>
      <c r="L18" s="42"/>
      <c r="M18" s="6"/>
      <c r="N18" s="63"/>
    </row>
    <row r="19" spans="1:14" ht="13.5" x14ac:dyDescent="0.2">
      <c r="A19" s="56"/>
      <c r="D19" s="3">
        <v>2</v>
      </c>
      <c r="E19" s="72" t="s">
        <v>12</v>
      </c>
      <c r="F19" s="71">
        <v>2.5</v>
      </c>
      <c r="G19" s="71">
        <v>3</v>
      </c>
      <c r="H19" s="71">
        <f t="shared" si="0"/>
        <v>15</v>
      </c>
      <c r="J19" s="6"/>
      <c r="L19" s="42"/>
      <c r="M19" s="6"/>
      <c r="N19" s="63"/>
    </row>
    <row r="20" spans="1:14" ht="13.5" x14ac:dyDescent="0.2">
      <c r="A20" s="56"/>
      <c r="C20" s="1" t="s">
        <v>16</v>
      </c>
      <c r="D20" s="3">
        <v>1</v>
      </c>
      <c r="E20" s="71">
        <v>3</v>
      </c>
      <c r="F20" s="71">
        <v>2.5</v>
      </c>
      <c r="G20" s="72" t="s">
        <v>12</v>
      </c>
      <c r="H20" s="71">
        <f t="shared" si="0"/>
        <v>7.5</v>
      </c>
      <c r="J20" s="6"/>
      <c r="L20" s="42"/>
      <c r="M20" s="6"/>
      <c r="N20" s="63"/>
    </row>
    <row r="21" spans="1:14" ht="13.5" x14ac:dyDescent="0.2">
      <c r="A21" s="56"/>
      <c r="B21" s="1" t="s">
        <v>18</v>
      </c>
      <c r="C21" s="1" t="s">
        <v>15</v>
      </c>
      <c r="D21" s="3">
        <v>2</v>
      </c>
      <c r="E21" s="71">
        <v>3</v>
      </c>
      <c r="F21" s="72" t="s">
        <v>12</v>
      </c>
      <c r="G21" s="71">
        <v>0.8</v>
      </c>
      <c r="H21" s="71">
        <f t="shared" si="0"/>
        <v>4.8000000000000007</v>
      </c>
      <c r="J21" s="6"/>
      <c r="L21" s="42"/>
      <c r="M21" s="6"/>
      <c r="N21" s="63"/>
    </row>
    <row r="22" spans="1:14" ht="13.5" x14ac:dyDescent="0.2">
      <c r="A22" s="56"/>
      <c r="D22" s="3">
        <v>2</v>
      </c>
      <c r="E22" s="72" t="s">
        <v>12</v>
      </c>
      <c r="F22" s="71">
        <v>2.4</v>
      </c>
      <c r="G22" s="71">
        <v>0.8</v>
      </c>
      <c r="H22" s="71">
        <f t="shared" si="0"/>
        <v>3.84</v>
      </c>
      <c r="J22" s="6"/>
      <c r="L22" s="42"/>
      <c r="M22" s="6"/>
      <c r="N22" s="63"/>
    </row>
    <row r="23" spans="1:14" ht="13.5" x14ac:dyDescent="0.2">
      <c r="A23" s="56"/>
      <c r="C23" s="1" t="s">
        <v>16</v>
      </c>
      <c r="D23" s="3">
        <v>1</v>
      </c>
      <c r="E23" s="71">
        <v>3</v>
      </c>
      <c r="F23" s="71">
        <v>2.4</v>
      </c>
      <c r="G23" s="72" t="s">
        <v>12</v>
      </c>
      <c r="H23" s="71">
        <f t="shared" si="0"/>
        <v>7.1999999999999993</v>
      </c>
      <c r="J23" s="6"/>
      <c r="L23" s="42"/>
      <c r="M23" s="6"/>
      <c r="N23" s="63"/>
    </row>
    <row r="24" spans="1:14" ht="13.5" x14ac:dyDescent="0.2">
      <c r="A24" s="56"/>
      <c r="B24" s="1" t="s">
        <v>20</v>
      </c>
      <c r="C24" s="1" t="s">
        <v>15</v>
      </c>
      <c r="D24" s="3">
        <v>2</v>
      </c>
      <c r="E24" s="71">
        <v>3</v>
      </c>
      <c r="F24" s="72" t="s">
        <v>12</v>
      </c>
      <c r="G24" s="71">
        <v>0.8</v>
      </c>
      <c r="H24" s="71">
        <f t="shared" si="0"/>
        <v>4.8000000000000007</v>
      </c>
      <c r="J24" s="6"/>
      <c r="L24" s="42"/>
      <c r="M24" s="6"/>
      <c r="N24" s="63"/>
    </row>
    <row r="25" spans="1:14" ht="13.5" x14ac:dyDescent="0.2">
      <c r="A25" s="56"/>
      <c r="D25" s="3">
        <v>2</v>
      </c>
      <c r="E25" s="72" t="s">
        <v>12</v>
      </c>
      <c r="F25" s="71">
        <v>2.4</v>
      </c>
      <c r="G25" s="71">
        <v>0.8</v>
      </c>
      <c r="H25" s="71">
        <f t="shared" si="0"/>
        <v>3.84</v>
      </c>
      <c r="J25" s="6"/>
      <c r="L25" s="42"/>
      <c r="M25" s="6"/>
      <c r="N25" s="63"/>
    </row>
    <row r="26" spans="1:14" ht="13.5" x14ac:dyDescent="0.2">
      <c r="A26" s="56"/>
      <c r="C26" s="1" t="s">
        <v>16</v>
      </c>
      <c r="D26" s="3">
        <v>1</v>
      </c>
      <c r="E26" s="71">
        <v>3</v>
      </c>
      <c r="F26" s="71">
        <v>2.4</v>
      </c>
      <c r="G26" s="72" t="s">
        <v>12</v>
      </c>
      <c r="H26" s="71">
        <f t="shared" si="0"/>
        <v>7.1999999999999993</v>
      </c>
      <c r="J26" s="6"/>
      <c r="L26" s="42"/>
      <c r="M26" s="6"/>
      <c r="N26" s="63"/>
    </row>
    <row r="27" spans="1:14" ht="13.5" x14ac:dyDescent="0.2">
      <c r="A27" s="56"/>
      <c r="B27" s="1" t="s">
        <v>27</v>
      </c>
      <c r="C27" s="1" t="s">
        <v>15</v>
      </c>
      <c r="D27" s="3">
        <v>2</v>
      </c>
      <c r="E27" s="71">
        <v>14</v>
      </c>
      <c r="F27" s="72" t="s">
        <v>12</v>
      </c>
      <c r="G27" s="71">
        <v>4</v>
      </c>
      <c r="H27" s="71">
        <f t="shared" ref="H27:H29" si="1">PRODUCT(D27:G27)</f>
        <v>112</v>
      </c>
      <c r="J27" s="6"/>
      <c r="L27" s="42"/>
      <c r="M27" s="6"/>
      <c r="N27" s="63"/>
    </row>
    <row r="28" spans="1:14" ht="13.5" x14ac:dyDescent="0.2">
      <c r="A28" s="56"/>
      <c r="D28" s="3">
        <v>2</v>
      </c>
      <c r="E28" s="72" t="s">
        <v>12</v>
      </c>
      <c r="F28" s="71">
        <v>2.6</v>
      </c>
      <c r="G28" s="71">
        <v>4</v>
      </c>
      <c r="H28" s="71">
        <f t="shared" si="1"/>
        <v>20.8</v>
      </c>
      <c r="J28" s="6"/>
      <c r="L28" s="42"/>
      <c r="M28" s="6"/>
      <c r="N28" s="63"/>
    </row>
    <row r="29" spans="1:14" ht="13.5" x14ac:dyDescent="0.2">
      <c r="A29" s="56"/>
      <c r="C29" s="1" t="s">
        <v>16</v>
      </c>
      <c r="D29" s="3">
        <v>1</v>
      </c>
      <c r="E29" s="71">
        <v>14</v>
      </c>
      <c r="F29" s="71">
        <v>2.6</v>
      </c>
      <c r="G29" s="72" t="s">
        <v>12</v>
      </c>
      <c r="H29" s="71">
        <f t="shared" si="1"/>
        <v>36.4</v>
      </c>
      <c r="J29" s="6"/>
      <c r="L29" s="42"/>
      <c r="M29" s="6"/>
      <c r="N29" s="63"/>
    </row>
    <row r="30" spans="1:14" ht="15.75" x14ac:dyDescent="0.2">
      <c r="A30" s="56"/>
      <c r="D30" s="7"/>
      <c r="E30" s="8"/>
      <c r="F30" s="8"/>
      <c r="G30" s="9" t="s">
        <v>30</v>
      </c>
      <c r="H30" s="70">
        <f>SUM(H9:H29)</f>
        <v>561.45999999999981</v>
      </c>
      <c r="I30" s="11" t="s">
        <v>47</v>
      </c>
      <c r="J30" s="12" t="s">
        <v>26</v>
      </c>
      <c r="L30" s="42"/>
      <c r="M30" s="6"/>
      <c r="N30" s="63"/>
    </row>
    <row r="31" spans="1:14" ht="13.5" x14ac:dyDescent="0.2">
      <c r="A31" s="56"/>
      <c r="B31" s="52" t="s">
        <v>21</v>
      </c>
      <c r="C31" s="11"/>
      <c r="D31" s="13"/>
      <c r="E31" s="11"/>
      <c r="F31" s="11"/>
      <c r="G31" s="11"/>
      <c r="H31" s="10"/>
      <c r="I31" s="11"/>
      <c r="J31" s="14"/>
      <c r="L31" s="42"/>
      <c r="M31" s="6"/>
      <c r="N31" s="63"/>
    </row>
    <row r="32" spans="1:14" ht="13.5" x14ac:dyDescent="0.2">
      <c r="A32" s="56"/>
      <c r="B32" s="15" t="s">
        <v>19</v>
      </c>
      <c r="C32" s="15" t="s">
        <v>22</v>
      </c>
      <c r="D32" s="3">
        <v>2</v>
      </c>
      <c r="E32" s="71">
        <v>1.8</v>
      </c>
      <c r="F32" s="71">
        <v>1.2</v>
      </c>
      <c r="G32" s="72" t="s">
        <v>12</v>
      </c>
      <c r="H32" s="71">
        <f>PRODUCT(C32:G32)</f>
        <v>4.32</v>
      </c>
      <c r="J32" s="6"/>
      <c r="L32" s="42"/>
      <c r="M32" s="6"/>
      <c r="N32" s="63"/>
    </row>
    <row r="33" spans="1:14" ht="13.5" x14ac:dyDescent="0.2">
      <c r="A33" s="56"/>
      <c r="B33" s="15" t="s">
        <v>13</v>
      </c>
      <c r="C33" s="15" t="s">
        <v>22</v>
      </c>
      <c r="D33" s="3">
        <v>1</v>
      </c>
      <c r="E33" s="71">
        <v>1.8</v>
      </c>
      <c r="F33" s="71">
        <v>1.2</v>
      </c>
      <c r="G33" s="72" t="s">
        <v>12</v>
      </c>
      <c r="H33" s="71">
        <f t="shared" ref="H33:H35" si="2">PRODUCT(D33:G33)</f>
        <v>2.16</v>
      </c>
      <c r="J33" s="6"/>
      <c r="L33" s="42"/>
      <c r="M33" s="6"/>
      <c r="N33" s="63"/>
    </row>
    <row r="34" spans="1:14" ht="13.5" x14ac:dyDescent="0.2">
      <c r="A34" s="56"/>
      <c r="B34" s="15"/>
      <c r="C34" s="15" t="s">
        <v>22</v>
      </c>
      <c r="D34" s="3">
        <v>1</v>
      </c>
      <c r="E34" s="71">
        <v>0.9</v>
      </c>
      <c r="F34" s="71">
        <v>1.2</v>
      </c>
      <c r="G34" s="72" t="s">
        <v>12</v>
      </c>
      <c r="H34" s="71">
        <f t="shared" si="2"/>
        <v>1.08</v>
      </c>
      <c r="J34" s="6"/>
      <c r="L34" s="42"/>
      <c r="M34" s="6"/>
      <c r="N34" s="63"/>
    </row>
    <row r="35" spans="1:14" ht="13.5" x14ac:dyDescent="0.2">
      <c r="A35" s="56"/>
      <c r="B35" s="15" t="s">
        <v>18</v>
      </c>
      <c r="C35" s="15" t="s">
        <v>22</v>
      </c>
      <c r="D35" s="3">
        <v>1</v>
      </c>
      <c r="E35" s="71">
        <v>0.9</v>
      </c>
      <c r="F35" s="71">
        <v>0.9</v>
      </c>
      <c r="G35" s="72" t="s">
        <v>12</v>
      </c>
      <c r="H35" s="71">
        <f t="shared" si="2"/>
        <v>0.81</v>
      </c>
      <c r="J35" s="6"/>
      <c r="L35" s="42"/>
      <c r="M35" s="6"/>
      <c r="N35" s="63"/>
    </row>
    <row r="36" spans="1:14" ht="13.5" x14ac:dyDescent="0.2">
      <c r="A36" s="56"/>
      <c r="B36" s="15" t="s">
        <v>20</v>
      </c>
      <c r="C36" s="15" t="s">
        <v>22</v>
      </c>
      <c r="D36" s="3">
        <v>1</v>
      </c>
      <c r="E36" s="71">
        <v>0.9</v>
      </c>
      <c r="F36" s="71">
        <v>0.9</v>
      </c>
      <c r="G36" s="72" t="s">
        <v>12</v>
      </c>
      <c r="H36" s="71">
        <f t="shared" ref="H36" si="3">PRODUCT(D36:G36)</f>
        <v>0.81</v>
      </c>
      <c r="J36" s="6"/>
      <c r="L36" s="42"/>
      <c r="M36" s="6"/>
      <c r="N36" s="63"/>
    </row>
    <row r="37" spans="1:14" ht="13.5" x14ac:dyDescent="0.2">
      <c r="A37" s="56"/>
      <c r="B37" s="15" t="s">
        <v>25</v>
      </c>
      <c r="C37" s="15" t="s">
        <v>22</v>
      </c>
      <c r="D37" s="3">
        <v>10</v>
      </c>
      <c r="E37" s="71">
        <v>0.9</v>
      </c>
      <c r="F37" s="71">
        <v>0.6</v>
      </c>
      <c r="G37" s="72" t="s">
        <v>12</v>
      </c>
      <c r="H37" s="71">
        <f t="shared" ref="H37" si="4">PRODUCT(D37:G37)</f>
        <v>5.3999999999999995</v>
      </c>
      <c r="J37" s="6"/>
      <c r="L37" s="42"/>
      <c r="M37" s="6"/>
      <c r="N37" s="63"/>
    </row>
    <row r="38" spans="1:14" ht="13.5" x14ac:dyDescent="0.2">
      <c r="A38" s="56"/>
      <c r="B38" s="16" t="s">
        <v>23</v>
      </c>
      <c r="C38" s="15"/>
      <c r="D38" s="2"/>
      <c r="E38" s="73"/>
      <c r="F38" s="73"/>
      <c r="G38" s="73"/>
      <c r="H38" s="73"/>
      <c r="J38" s="6"/>
      <c r="L38" s="42"/>
      <c r="M38" s="6"/>
      <c r="N38" s="63"/>
    </row>
    <row r="39" spans="1:14" ht="13.5" x14ac:dyDescent="0.2">
      <c r="A39" s="56"/>
      <c r="B39" s="15" t="s">
        <v>24</v>
      </c>
      <c r="C39" s="15" t="s">
        <v>22</v>
      </c>
      <c r="D39" s="3">
        <v>1</v>
      </c>
      <c r="E39" s="71">
        <v>2.1</v>
      </c>
      <c r="F39" s="72" t="s">
        <v>12</v>
      </c>
      <c r="G39" s="71">
        <v>2.2000000000000002</v>
      </c>
      <c r="H39" s="71">
        <f t="shared" ref="H39" si="5">PRODUCT(D39:G39)</f>
        <v>4.620000000000001</v>
      </c>
      <c r="J39" s="6"/>
      <c r="L39" s="42"/>
      <c r="M39" s="6"/>
      <c r="N39" s="63"/>
    </row>
    <row r="40" spans="1:14" ht="13.5" x14ac:dyDescent="0.2">
      <c r="A40" s="56"/>
      <c r="B40" s="15" t="s">
        <v>19</v>
      </c>
      <c r="C40" s="15" t="s">
        <v>22</v>
      </c>
      <c r="D40" s="3">
        <v>1</v>
      </c>
      <c r="E40" s="71">
        <v>1.2</v>
      </c>
      <c r="F40" s="72" t="s">
        <v>12</v>
      </c>
      <c r="G40" s="71">
        <v>2.1</v>
      </c>
      <c r="H40" s="71">
        <f t="shared" ref="H40" si="6">PRODUCT(D40:G40)</f>
        <v>2.52</v>
      </c>
      <c r="J40" s="6"/>
      <c r="L40" s="42"/>
      <c r="M40" s="6"/>
      <c r="N40" s="63"/>
    </row>
    <row r="41" spans="1:14" ht="13.5" x14ac:dyDescent="0.2">
      <c r="A41" s="56"/>
      <c r="B41" s="15" t="s">
        <v>13</v>
      </c>
      <c r="C41" s="15" t="s">
        <v>22</v>
      </c>
      <c r="D41" s="3">
        <v>1</v>
      </c>
      <c r="E41" s="71">
        <v>1.2</v>
      </c>
      <c r="F41" s="72" t="s">
        <v>12</v>
      </c>
      <c r="G41" s="71">
        <v>2.1</v>
      </c>
      <c r="H41" s="71">
        <f t="shared" ref="H41" si="7">PRODUCT(D41:G41)</f>
        <v>2.52</v>
      </c>
      <c r="J41" s="6"/>
      <c r="L41" s="42"/>
      <c r="M41" s="6"/>
      <c r="N41" s="63"/>
    </row>
    <row r="42" spans="1:14" ht="13.5" x14ac:dyDescent="0.2">
      <c r="A42" s="56"/>
      <c r="B42" s="15" t="s">
        <v>11</v>
      </c>
      <c r="C42" s="15" t="s">
        <v>22</v>
      </c>
      <c r="D42" s="3">
        <v>2</v>
      </c>
      <c r="E42" s="71">
        <v>1.45</v>
      </c>
      <c r="F42" s="72" t="s">
        <v>12</v>
      </c>
      <c r="G42" s="71">
        <v>2.1</v>
      </c>
      <c r="H42" s="71">
        <f t="shared" ref="H42" si="8">PRODUCT(D42:G42)</f>
        <v>6.09</v>
      </c>
      <c r="J42" s="6"/>
      <c r="L42" s="42"/>
      <c r="M42" s="6"/>
      <c r="N42" s="63"/>
    </row>
    <row r="43" spans="1:14" ht="13.5" x14ac:dyDescent="0.2">
      <c r="A43" s="56"/>
      <c r="B43" s="15" t="s">
        <v>14</v>
      </c>
      <c r="C43" s="15" t="s">
        <v>22</v>
      </c>
      <c r="D43" s="3">
        <v>2</v>
      </c>
      <c r="E43" s="71">
        <v>1.2</v>
      </c>
      <c r="F43" s="72" t="s">
        <v>12</v>
      </c>
      <c r="G43" s="71">
        <v>2.1</v>
      </c>
      <c r="H43" s="71">
        <f t="shared" ref="H43" si="9">PRODUCT(D43:G43)</f>
        <v>5.04</v>
      </c>
      <c r="J43" s="6"/>
      <c r="L43" s="42"/>
      <c r="M43" s="6"/>
      <c r="N43" s="63"/>
    </row>
    <row r="44" spans="1:14" ht="13.5" x14ac:dyDescent="0.2">
      <c r="A44" s="56"/>
      <c r="B44" s="15" t="s">
        <v>18</v>
      </c>
      <c r="C44" s="15" t="s">
        <v>22</v>
      </c>
      <c r="D44" s="3">
        <v>2</v>
      </c>
      <c r="E44" s="71">
        <v>0.8</v>
      </c>
      <c r="F44" s="72" t="s">
        <v>12</v>
      </c>
      <c r="G44" s="71">
        <v>2.1</v>
      </c>
      <c r="H44" s="71">
        <f t="shared" ref="H44:H45" si="10">PRODUCT(D44:G44)</f>
        <v>3.3600000000000003</v>
      </c>
      <c r="J44" s="6"/>
      <c r="L44" s="42"/>
      <c r="M44" s="6"/>
      <c r="N44" s="63"/>
    </row>
    <row r="45" spans="1:14" ht="13.5" x14ac:dyDescent="0.2">
      <c r="A45" s="56"/>
      <c r="B45" s="15" t="s">
        <v>20</v>
      </c>
      <c r="C45" s="15" t="s">
        <v>22</v>
      </c>
      <c r="D45" s="3">
        <v>2</v>
      </c>
      <c r="E45" s="71">
        <v>0.8</v>
      </c>
      <c r="F45" s="72" t="s">
        <v>12</v>
      </c>
      <c r="G45" s="71">
        <v>2.1</v>
      </c>
      <c r="H45" s="71">
        <f t="shared" si="10"/>
        <v>3.3600000000000003</v>
      </c>
      <c r="J45" s="6"/>
      <c r="L45" s="42"/>
      <c r="M45" s="6"/>
      <c r="N45" s="63"/>
    </row>
    <row r="46" spans="1:14" ht="13.5" x14ac:dyDescent="0.2">
      <c r="A46" s="56"/>
      <c r="B46" s="16" t="s">
        <v>28</v>
      </c>
      <c r="C46" s="15"/>
      <c r="D46" s="3"/>
      <c r="E46" s="71"/>
      <c r="F46" s="72"/>
      <c r="G46" s="71"/>
      <c r="H46" s="71"/>
      <c r="J46" s="6"/>
      <c r="L46" s="42"/>
      <c r="M46" s="6"/>
      <c r="N46" s="63"/>
    </row>
    <row r="47" spans="1:14" ht="13.5" x14ac:dyDescent="0.2">
      <c r="A47" s="56"/>
      <c r="C47" s="15" t="s">
        <v>22</v>
      </c>
      <c r="D47" s="3">
        <v>2</v>
      </c>
      <c r="E47" s="71">
        <v>2</v>
      </c>
      <c r="F47" s="72" t="s">
        <v>12</v>
      </c>
      <c r="G47" s="71">
        <v>2.2000000000000002</v>
      </c>
      <c r="H47" s="71">
        <f t="shared" ref="H47" si="11">PRODUCT(D47:G47)</f>
        <v>8.8000000000000007</v>
      </c>
      <c r="J47" s="6"/>
      <c r="L47" s="42"/>
      <c r="M47" s="6"/>
      <c r="N47" s="63"/>
    </row>
    <row r="48" spans="1:14" ht="13.5" x14ac:dyDescent="0.2">
      <c r="A48" s="56"/>
      <c r="C48" s="15" t="s">
        <v>22</v>
      </c>
      <c r="D48" s="3">
        <v>1</v>
      </c>
      <c r="E48" s="71">
        <v>1.6</v>
      </c>
      <c r="F48" s="72" t="s">
        <v>12</v>
      </c>
      <c r="G48" s="71">
        <v>2.2000000000000002</v>
      </c>
      <c r="H48" s="71">
        <f t="shared" ref="H48" si="12">PRODUCT(D48:G48)</f>
        <v>3.5200000000000005</v>
      </c>
      <c r="J48" s="6"/>
      <c r="L48" s="42"/>
      <c r="M48" s="6"/>
      <c r="N48" s="63"/>
    </row>
    <row r="49" spans="1:14" ht="15.75" x14ac:dyDescent="0.2">
      <c r="A49" s="56"/>
      <c r="B49" s="17"/>
      <c r="C49" s="17"/>
      <c r="D49" s="17"/>
      <c r="E49" s="17"/>
      <c r="F49" s="101" t="s">
        <v>31</v>
      </c>
      <c r="G49" s="101"/>
      <c r="H49" s="23">
        <f>SUM(H32:H48)</f>
        <v>54.410000000000004</v>
      </c>
      <c r="I49" s="19" t="s">
        <v>47</v>
      </c>
      <c r="J49" s="20" t="s">
        <v>32</v>
      </c>
      <c r="L49" s="42"/>
      <c r="M49" s="6"/>
      <c r="N49" s="63"/>
    </row>
    <row r="50" spans="1:14" ht="13.5" x14ac:dyDescent="0.2">
      <c r="A50" s="56"/>
      <c r="B50" s="99" t="s">
        <v>34</v>
      </c>
      <c r="C50" s="99"/>
      <c r="D50" s="99"/>
      <c r="E50" s="99"/>
      <c r="F50" s="99"/>
      <c r="G50" s="99"/>
      <c r="H50" s="99"/>
      <c r="I50" s="99"/>
      <c r="J50" s="100"/>
      <c r="L50" s="42"/>
      <c r="M50" s="6"/>
      <c r="N50" s="63"/>
    </row>
    <row r="51" spans="1:14" ht="23.25" x14ac:dyDescent="0.15">
      <c r="A51" s="56"/>
      <c r="D51" s="27" t="s">
        <v>6</v>
      </c>
      <c r="E51" s="28" t="s">
        <v>8</v>
      </c>
      <c r="F51" s="28" t="s">
        <v>9</v>
      </c>
      <c r="G51" s="28" t="s">
        <v>10</v>
      </c>
      <c r="H51" s="27" t="s">
        <v>7</v>
      </c>
      <c r="J51" s="6"/>
      <c r="L51" s="42"/>
      <c r="M51" s="6"/>
      <c r="N51" s="63"/>
    </row>
    <row r="52" spans="1:14" ht="13.5" x14ac:dyDescent="0.2">
      <c r="A52" s="56"/>
      <c r="B52" s="11" t="s">
        <v>36</v>
      </c>
      <c r="C52" s="11"/>
      <c r="D52" s="3">
        <v>1</v>
      </c>
      <c r="E52" s="71">
        <v>19.100000000000001</v>
      </c>
      <c r="F52" s="71" t="s">
        <v>12</v>
      </c>
      <c r="G52" s="74">
        <v>5.3</v>
      </c>
      <c r="H52" s="71">
        <f>PRODUCT(C52:G52)</f>
        <v>101.23</v>
      </c>
      <c r="I52" s="11"/>
      <c r="J52" s="14"/>
      <c r="L52" s="42"/>
      <c r="M52" s="6"/>
      <c r="N52" s="63"/>
    </row>
    <row r="53" spans="1:14" ht="13.5" x14ac:dyDescent="0.2">
      <c r="A53" s="56"/>
      <c r="B53" s="1" t="s">
        <v>37</v>
      </c>
      <c r="D53" s="3">
        <v>1</v>
      </c>
      <c r="E53" s="71">
        <v>14.7</v>
      </c>
      <c r="F53" s="71" t="s">
        <v>12</v>
      </c>
      <c r="G53" s="74">
        <v>5.3</v>
      </c>
      <c r="H53" s="71">
        <f>PRODUCT(C53:G53)</f>
        <v>77.91</v>
      </c>
      <c r="J53" s="6"/>
      <c r="L53" s="42"/>
      <c r="M53" s="6"/>
      <c r="N53" s="63"/>
    </row>
    <row r="54" spans="1:14" ht="13.5" x14ac:dyDescent="0.2">
      <c r="A54" s="56"/>
      <c r="B54" s="1" t="s">
        <v>35</v>
      </c>
      <c r="D54" s="3">
        <v>2</v>
      </c>
      <c r="E54" s="71">
        <v>12.95</v>
      </c>
      <c r="F54" s="71" t="s">
        <v>12</v>
      </c>
      <c r="G54" s="74">
        <v>5.3</v>
      </c>
      <c r="H54" s="71">
        <f>PRODUCT(C54:G54)</f>
        <v>137.26999999999998</v>
      </c>
      <c r="J54" s="6"/>
      <c r="L54" s="42"/>
      <c r="M54" s="6"/>
      <c r="N54" s="63"/>
    </row>
    <row r="55" spans="1:14" ht="15.75" x14ac:dyDescent="0.2">
      <c r="A55" s="56"/>
      <c r="B55" s="17"/>
      <c r="C55" s="17"/>
      <c r="D55" s="22"/>
      <c r="E55" s="23"/>
      <c r="F55" s="23"/>
      <c r="G55" s="24" t="s">
        <v>30</v>
      </c>
      <c r="H55" s="23">
        <f>SUM(H52:H54)</f>
        <v>316.40999999999997</v>
      </c>
      <c r="I55" s="17" t="s">
        <v>47</v>
      </c>
      <c r="J55" s="20" t="s">
        <v>38</v>
      </c>
      <c r="L55" s="42"/>
      <c r="M55" s="6"/>
      <c r="N55" s="63"/>
    </row>
    <row r="56" spans="1:14" ht="13.5" x14ac:dyDescent="0.2">
      <c r="A56" s="56"/>
      <c r="B56" s="52" t="s">
        <v>23</v>
      </c>
      <c r="C56" s="11"/>
      <c r="D56" s="11"/>
      <c r="E56" s="11"/>
      <c r="F56" s="11"/>
      <c r="G56" s="11"/>
      <c r="H56" s="11"/>
      <c r="I56" s="11"/>
      <c r="J56" s="14"/>
      <c r="L56" s="42"/>
      <c r="M56" s="6"/>
      <c r="N56" s="63"/>
    </row>
    <row r="57" spans="1:14" ht="13.5" x14ac:dyDescent="0.2">
      <c r="A57" s="56"/>
      <c r="C57" s="15" t="s">
        <v>22</v>
      </c>
      <c r="D57" s="3">
        <v>2</v>
      </c>
      <c r="E57" s="71">
        <v>1.2</v>
      </c>
      <c r="F57" s="72" t="s">
        <v>12</v>
      </c>
      <c r="G57" s="71">
        <v>2.1</v>
      </c>
      <c r="H57" s="71">
        <f t="shared" ref="H57:H59" si="13">PRODUCT(D57:G57)</f>
        <v>5.04</v>
      </c>
      <c r="J57" s="6"/>
      <c r="L57" s="42"/>
      <c r="M57" s="6"/>
      <c r="N57" s="63"/>
    </row>
    <row r="58" spans="1:14" ht="13.5" x14ac:dyDescent="0.2">
      <c r="A58" s="56"/>
      <c r="C58" s="15" t="s">
        <v>22</v>
      </c>
      <c r="D58" s="3">
        <v>2</v>
      </c>
      <c r="E58" s="71">
        <v>0.8</v>
      </c>
      <c r="F58" s="72" t="s">
        <v>12</v>
      </c>
      <c r="G58" s="71">
        <v>2.1</v>
      </c>
      <c r="H58" s="71">
        <f t="shared" si="13"/>
        <v>3.3600000000000003</v>
      </c>
      <c r="J58" s="6"/>
      <c r="L58" s="42"/>
      <c r="M58" s="6"/>
      <c r="N58" s="63"/>
    </row>
    <row r="59" spans="1:14" x14ac:dyDescent="0.25">
      <c r="A59" s="56"/>
      <c r="C59" s="15" t="s">
        <v>22</v>
      </c>
      <c r="D59" s="3">
        <v>1</v>
      </c>
      <c r="E59" s="71">
        <v>2.1</v>
      </c>
      <c r="F59" s="72" t="s">
        <v>12</v>
      </c>
      <c r="G59" s="71">
        <v>2.2000000000000002</v>
      </c>
      <c r="H59" s="71">
        <f t="shared" si="13"/>
        <v>4.620000000000001</v>
      </c>
      <c r="J59" s="6"/>
      <c r="L59" s="42"/>
      <c r="M59" s="6"/>
      <c r="N59" s="63"/>
    </row>
    <row r="60" spans="1:14" x14ac:dyDescent="0.25">
      <c r="A60" s="56"/>
      <c r="B60" s="16" t="s">
        <v>21</v>
      </c>
      <c r="D60" s="7"/>
      <c r="H60" s="8"/>
      <c r="J60" s="6"/>
      <c r="L60" s="42"/>
      <c r="M60" s="6"/>
      <c r="N60" s="63"/>
    </row>
    <row r="61" spans="1:14" x14ac:dyDescent="0.25">
      <c r="A61" s="56"/>
      <c r="B61" s="15"/>
      <c r="C61" s="15" t="s">
        <v>22</v>
      </c>
      <c r="D61" s="3">
        <v>4</v>
      </c>
      <c r="E61" s="71">
        <v>1.8</v>
      </c>
      <c r="F61" s="71">
        <v>1.2</v>
      </c>
      <c r="G61" s="72" t="s">
        <v>12</v>
      </c>
      <c r="H61" s="71">
        <f>PRODUCT(C61:G61)</f>
        <v>8.64</v>
      </c>
      <c r="J61" s="6"/>
      <c r="L61" s="42"/>
      <c r="M61" s="6"/>
      <c r="N61" s="63"/>
    </row>
    <row r="62" spans="1:14" x14ac:dyDescent="0.25">
      <c r="A62" s="56"/>
      <c r="B62" s="15"/>
      <c r="C62" s="15" t="s">
        <v>22</v>
      </c>
      <c r="D62" s="3">
        <v>1</v>
      </c>
      <c r="E62" s="71">
        <v>1.8</v>
      </c>
      <c r="F62" s="71">
        <v>1.2</v>
      </c>
      <c r="G62" s="72" t="s">
        <v>12</v>
      </c>
      <c r="H62" s="71">
        <f t="shared" ref="H62:H65" si="14">PRODUCT(D62:G62)</f>
        <v>2.16</v>
      </c>
      <c r="J62" s="6"/>
      <c r="L62" s="42"/>
      <c r="M62" s="6"/>
      <c r="N62" s="63"/>
    </row>
    <row r="63" spans="1:14" x14ac:dyDescent="0.25">
      <c r="A63" s="56"/>
      <c r="B63" s="15"/>
      <c r="C63" s="15" t="s">
        <v>22</v>
      </c>
      <c r="D63" s="3">
        <v>1</v>
      </c>
      <c r="E63" s="71">
        <v>0.9</v>
      </c>
      <c r="F63" s="71">
        <v>1.2</v>
      </c>
      <c r="G63" s="72" t="s">
        <v>12</v>
      </c>
      <c r="H63" s="71">
        <f t="shared" si="14"/>
        <v>1.08</v>
      </c>
      <c r="J63" s="6"/>
      <c r="L63" s="42"/>
      <c r="M63" s="6"/>
      <c r="N63" s="63"/>
    </row>
    <row r="64" spans="1:14" x14ac:dyDescent="0.25">
      <c r="A64" s="56"/>
      <c r="B64" s="15"/>
      <c r="C64" s="15" t="s">
        <v>22</v>
      </c>
      <c r="D64" s="3">
        <v>2</v>
      </c>
      <c r="E64" s="71">
        <v>0.9</v>
      </c>
      <c r="F64" s="71">
        <v>0.9</v>
      </c>
      <c r="G64" s="72" t="s">
        <v>12</v>
      </c>
      <c r="H64" s="71">
        <f t="shared" si="14"/>
        <v>1.62</v>
      </c>
      <c r="J64" s="6"/>
      <c r="L64" s="42"/>
      <c r="M64" s="6"/>
      <c r="N64" s="63"/>
    </row>
    <row r="65" spans="1:14" x14ac:dyDescent="0.25">
      <c r="A65" s="56"/>
      <c r="B65" s="15"/>
      <c r="C65" s="15" t="s">
        <v>22</v>
      </c>
      <c r="D65" s="3">
        <v>10</v>
      </c>
      <c r="E65" s="71">
        <v>0.9</v>
      </c>
      <c r="F65" s="71">
        <v>0.6</v>
      </c>
      <c r="G65" s="72" t="s">
        <v>12</v>
      </c>
      <c r="H65" s="71">
        <f t="shared" si="14"/>
        <v>5.3999999999999995</v>
      </c>
      <c r="J65" s="6"/>
      <c r="L65" s="42"/>
      <c r="M65" s="6"/>
      <c r="N65" s="63"/>
    </row>
    <row r="66" spans="1:14" x14ac:dyDescent="0.25">
      <c r="A66" s="56"/>
      <c r="B66" s="16" t="s">
        <v>28</v>
      </c>
      <c r="J66" s="6"/>
      <c r="L66" s="42"/>
      <c r="M66" s="6"/>
      <c r="N66" s="63"/>
    </row>
    <row r="67" spans="1:14" x14ac:dyDescent="0.25">
      <c r="A67" s="56"/>
      <c r="C67" s="15" t="s">
        <v>22</v>
      </c>
      <c r="D67" s="3">
        <v>4</v>
      </c>
      <c r="E67" s="71">
        <v>2</v>
      </c>
      <c r="F67" s="72" t="s">
        <v>12</v>
      </c>
      <c r="G67" s="71">
        <v>2.2000000000000002</v>
      </c>
      <c r="H67" s="71">
        <f t="shared" ref="H67:H68" si="15">PRODUCT(D67:G67)</f>
        <v>17.600000000000001</v>
      </c>
      <c r="J67" s="6"/>
      <c r="L67" s="42"/>
      <c r="M67" s="6"/>
      <c r="N67" s="63"/>
    </row>
    <row r="68" spans="1:14" x14ac:dyDescent="0.25">
      <c r="A68" s="56"/>
      <c r="C68" s="15" t="s">
        <v>22</v>
      </c>
      <c r="D68" s="3">
        <v>2</v>
      </c>
      <c r="E68" s="71">
        <v>1.6</v>
      </c>
      <c r="F68" s="72" t="s">
        <v>12</v>
      </c>
      <c r="G68" s="71">
        <v>2.2000000000000002</v>
      </c>
      <c r="H68" s="71">
        <f t="shared" si="15"/>
        <v>7.0400000000000009</v>
      </c>
      <c r="J68" s="6"/>
      <c r="L68" s="42"/>
      <c r="M68" s="6"/>
      <c r="N68" s="63"/>
    </row>
    <row r="69" spans="1:14" ht="18" x14ac:dyDescent="0.25">
      <c r="A69" s="56"/>
      <c r="B69" s="17"/>
      <c r="C69" s="17"/>
      <c r="D69" s="17"/>
      <c r="E69" s="17"/>
      <c r="F69" s="101" t="s">
        <v>31</v>
      </c>
      <c r="G69" s="101"/>
      <c r="H69" s="23">
        <f>SUM(H57:H68)</f>
        <v>56.560000000000009</v>
      </c>
      <c r="I69" s="17" t="s">
        <v>47</v>
      </c>
      <c r="J69" s="20" t="s">
        <v>39</v>
      </c>
      <c r="L69" s="42"/>
      <c r="M69" s="6"/>
      <c r="N69" s="63"/>
    </row>
    <row r="70" spans="1:14" ht="18" x14ac:dyDescent="0.25">
      <c r="A70" s="56"/>
      <c r="C70" s="102" t="s">
        <v>40</v>
      </c>
      <c r="D70" s="102"/>
      <c r="E70" s="102"/>
      <c r="F70" s="102"/>
      <c r="G70" s="102"/>
      <c r="H70" s="16">
        <f>(H30+H55)-(H49+H69)</f>
        <v>766.89999999999975</v>
      </c>
      <c r="I70" s="16" t="s">
        <v>48</v>
      </c>
      <c r="J70" s="25" t="s">
        <v>42</v>
      </c>
      <c r="L70" s="47">
        <v>18.7</v>
      </c>
      <c r="M70" s="48" t="s">
        <v>49</v>
      </c>
      <c r="N70" s="66">
        <f>ROUND(PRODUCT(H70,L70),0)</f>
        <v>14341</v>
      </c>
    </row>
    <row r="71" spans="1:14" ht="14.45" customHeight="1" x14ac:dyDescent="0.25">
      <c r="A71" s="55">
        <v>2</v>
      </c>
      <c r="B71" s="95" t="s">
        <v>41</v>
      </c>
      <c r="C71" s="91"/>
      <c r="D71" s="91"/>
      <c r="E71" s="91"/>
      <c r="F71" s="91"/>
      <c r="G71" s="91"/>
      <c r="H71" s="91"/>
      <c r="I71" s="91"/>
      <c r="J71" s="91"/>
      <c r="K71" s="96"/>
      <c r="L71" s="41"/>
      <c r="M71" s="14"/>
      <c r="N71" s="53"/>
    </row>
    <row r="72" spans="1:14" x14ac:dyDescent="0.25">
      <c r="A72" s="56"/>
      <c r="B72" s="97"/>
      <c r="C72" s="92"/>
      <c r="D72" s="92"/>
      <c r="E72" s="92"/>
      <c r="F72" s="92"/>
      <c r="G72" s="92"/>
      <c r="H72" s="92"/>
      <c r="I72" s="92"/>
      <c r="J72" s="92"/>
      <c r="K72" s="98"/>
      <c r="L72" s="42"/>
      <c r="M72" s="6"/>
      <c r="N72" s="54"/>
    </row>
    <row r="73" spans="1:14" x14ac:dyDescent="0.25">
      <c r="A73" s="56"/>
      <c r="B73" s="97"/>
      <c r="C73" s="92"/>
      <c r="D73" s="92"/>
      <c r="E73" s="92"/>
      <c r="F73" s="92"/>
      <c r="G73" s="92"/>
      <c r="H73" s="92"/>
      <c r="I73" s="92"/>
      <c r="J73" s="92"/>
      <c r="K73" s="98"/>
      <c r="L73" s="42"/>
      <c r="M73" s="6"/>
      <c r="N73" s="54"/>
    </row>
    <row r="74" spans="1:14" ht="18" x14ac:dyDescent="0.25">
      <c r="A74" s="56"/>
      <c r="B74" s="5"/>
      <c r="C74" s="105" t="s">
        <v>44</v>
      </c>
      <c r="D74" s="105"/>
      <c r="E74" s="105"/>
      <c r="F74" s="105"/>
      <c r="G74" s="1">
        <f>H30-H49</f>
        <v>507.04999999999978</v>
      </c>
      <c r="H74" s="1" t="s">
        <v>47</v>
      </c>
      <c r="K74" s="6"/>
      <c r="L74" s="43">
        <v>138.1</v>
      </c>
      <c r="M74" s="44" t="s">
        <v>49</v>
      </c>
      <c r="N74" s="68">
        <f>ROUND(PRODUCT(G74,L74),0)</f>
        <v>70024</v>
      </c>
    </row>
    <row r="75" spans="1:14" ht="12.95" customHeight="1" x14ac:dyDescent="0.25">
      <c r="A75" s="56">
        <v>3</v>
      </c>
      <c r="B75" s="92" t="s">
        <v>43</v>
      </c>
      <c r="C75" s="92"/>
      <c r="D75" s="92"/>
      <c r="E75" s="92"/>
      <c r="F75" s="92"/>
      <c r="G75" s="92"/>
      <c r="H75" s="92"/>
      <c r="I75" s="92"/>
      <c r="J75" s="92"/>
      <c r="K75" s="92"/>
      <c r="L75" s="42"/>
      <c r="M75" s="6"/>
      <c r="N75" s="63"/>
    </row>
    <row r="76" spans="1:14" x14ac:dyDescent="0.25">
      <c r="A76" s="56"/>
      <c r="B76" s="92"/>
      <c r="C76" s="92"/>
      <c r="D76" s="92"/>
      <c r="E76" s="92"/>
      <c r="F76" s="92"/>
      <c r="G76" s="92"/>
      <c r="H76" s="92"/>
      <c r="I76" s="92"/>
      <c r="J76" s="92"/>
      <c r="K76" s="92"/>
      <c r="L76" s="42"/>
      <c r="M76" s="6"/>
      <c r="N76" s="63"/>
    </row>
    <row r="77" spans="1:14" ht="18" x14ac:dyDescent="0.25">
      <c r="A77" s="57"/>
      <c r="B77" s="17"/>
      <c r="C77" s="17"/>
      <c r="D77" s="17"/>
      <c r="E77" s="17" t="s">
        <v>44</v>
      </c>
      <c r="F77" s="17"/>
      <c r="G77" s="17"/>
      <c r="H77" s="17">
        <f>H30-H49</f>
        <v>507.04999999999978</v>
      </c>
      <c r="I77" s="17" t="s">
        <v>47</v>
      </c>
      <c r="J77" s="17"/>
      <c r="K77" s="17"/>
      <c r="L77" s="43">
        <v>136.75</v>
      </c>
      <c r="M77" s="44" t="s">
        <v>49</v>
      </c>
      <c r="N77" s="64">
        <f>ROUND(PRODUCT(H77,L77),0)</f>
        <v>69339</v>
      </c>
    </row>
    <row r="78" spans="1:14" ht="12.95" customHeight="1" x14ac:dyDescent="0.25">
      <c r="A78" s="55">
        <v>4</v>
      </c>
      <c r="B78" s="91" t="s">
        <v>79</v>
      </c>
      <c r="C78" s="91"/>
      <c r="D78" s="91"/>
      <c r="E78" s="91"/>
      <c r="F78" s="91"/>
      <c r="G78" s="91"/>
      <c r="H78" s="91"/>
      <c r="I78" s="91"/>
      <c r="J78" s="91"/>
      <c r="K78" s="91"/>
      <c r="L78" s="41"/>
      <c r="M78" s="14"/>
      <c r="N78" s="62"/>
    </row>
    <row r="79" spans="1:14" x14ac:dyDescent="0.25">
      <c r="A79" s="56"/>
      <c r="B79" s="92"/>
      <c r="C79" s="92"/>
      <c r="D79" s="92"/>
      <c r="E79" s="92"/>
      <c r="F79" s="92"/>
      <c r="G79" s="92"/>
      <c r="H79" s="92"/>
      <c r="I79" s="92"/>
      <c r="J79" s="92"/>
      <c r="K79" s="92"/>
      <c r="L79" s="42"/>
      <c r="M79" s="6"/>
      <c r="N79" s="63"/>
    </row>
    <row r="80" spans="1:14" ht="18" x14ac:dyDescent="0.25">
      <c r="A80" s="57"/>
      <c r="B80" s="17"/>
      <c r="C80" s="17"/>
      <c r="D80" s="17"/>
      <c r="E80" s="17" t="s">
        <v>45</v>
      </c>
      <c r="F80" s="17"/>
      <c r="G80" s="17"/>
      <c r="H80" s="17">
        <f>H55-H69</f>
        <v>259.84999999999997</v>
      </c>
      <c r="I80" s="17" t="s">
        <v>47</v>
      </c>
      <c r="J80" s="17"/>
      <c r="K80" s="17"/>
      <c r="L80" s="43">
        <v>119.2</v>
      </c>
      <c r="M80" s="44" t="s">
        <v>49</v>
      </c>
      <c r="N80" s="64">
        <f>ROUND(PRODUCT(H80,L80),0)</f>
        <v>30974</v>
      </c>
    </row>
    <row r="81" spans="1:14" ht="14.45" customHeight="1" x14ac:dyDescent="0.25">
      <c r="A81" s="55">
        <v>5</v>
      </c>
      <c r="B81" s="85" t="s">
        <v>4</v>
      </c>
      <c r="C81" s="85"/>
      <c r="D81" s="85"/>
      <c r="E81" s="85"/>
      <c r="F81" s="85"/>
      <c r="G81" s="85"/>
      <c r="H81" s="85"/>
      <c r="I81" s="85"/>
      <c r="J81" s="85"/>
      <c r="K81" s="85"/>
      <c r="L81" s="41"/>
      <c r="M81" s="14"/>
      <c r="N81" s="62"/>
    </row>
    <row r="82" spans="1:14" x14ac:dyDescent="0.25">
      <c r="A82" s="56"/>
      <c r="B82" s="86"/>
      <c r="C82" s="86"/>
      <c r="D82" s="86"/>
      <c r="E82" s="86"/>
      <c r="F82" s="86"/>
      <c r="G82" s="86"/>
      <c r="H82" s="86"/>
      <c r="I82" s="86"/>
      <c r="J82" s="86"/>
      <c r="K82" s="86"/>
      <c r="L82" s="42"/>
      <c r="M82" s="6"/>
      <c r="N82" s="63"/>
    </row>
    <row r="83" spans="1:14" x14ac:dyDescent="0.25">
      <c r="A83" s="56"/>
      <c r="B83" s="86"/>
      <c r="C83" s="86"/>
      <c r="D83" s="86"/>
      <c r="E83" s="86"/>
      <c r="F83" s="86"/>
      <c r="G83" s="86"/>
      <c r="H83" s="86"/>
      <c r="I83" s="86"/>
      <c r="J83" s="86"/>
      <c r="K83" s="86"/>
      <c r="L83" s="42"/>
      <c r="M83" s="6"/>
      <c r="N83" s="63"/>
    </row>
    <row r="84" spans="1:14" x14ac:dyDescent="0.25">
      <c r="A84" s="56"/>
      <c r="B84" s="86"/>
      <c r="C84" s="86"/>
      <c r="D84" s="86"/>
      <c r="E84" s="86"/>
      <c r="F84" s="86"/>
      <c r="G84" s="86"/>
      <c r="H84" s="86"/>
      <c r="I84" s="86"/>
      <c r="J84" s="86"/>
      <c r="K84" s="86"/>
      <c r="L84" s="42"/>
      <c r="M84" s="6"/>
      <c r="N84" s="63"/>
    </row>
    <row r="85" spans="1:14" x14ac:dyDescent="0.25">
      <c r="A85" s="56"/>
      <c r="B85" s="86"/>
      <c r="C85" s="86"/>
      <c r="D85" s="86"/>
      <c r="E85" s="86"/>
      <c r="F85" s="86"/>
      <c r="G85" s="86"/>
      <c r="H85" s="86"/>
      <c r="I85" s="86"/>
      <c r="J85" s="86"/>
      <c r="K85" s="86"/>
      <c r="L85" s="42"/>
      <c r="M85" s="6"/>
      <c r="N85" s="63"/>
    </row>
    <row r="86" spans="1:14" ht="25.5" x14ac:dyDescent="0.25">
      <c r="A86" s="56"/>
      <c r="D86" s="27" t="s">
        <v>6</v>
      </c>
      <c r="E86" s="28" t="s">
        <v>8</v>
      </c>
      <c r="F86" s="28" t="s">
        <v>9</v>
      </c>
      <c r="G86" s="28" t="s">
        <v>10</v>
      </c>
      <c r="H86" s="27" t="s">
        <v>7</v>
      </c>
      <c r="I86" s="29"/>
      <c r="J86" s="29"/>
      <c r="K86" s="29"/>
      <c r="L86" s="42"/>
      <c r="M86" s="6"/>
      <c r="N86" s="63"/>
    </row>
    <row r="87" spans="1:14" x14ac:dyDescent="0.25">
      <c r="A87" s="56"/>
      <c r="C87" s="1" t="s">
        <v>11</v>
      </c>
      <c r="D87" s="3">
        <v>1</v>
      </c>
      <c r="E87" s="71">
        <v>4.9000000000000004</v>
      </c>
      <c r="F87" s="71">
        <v>5.5</v>
      </c>
      <c r="G87" s="72" t="s">
        <v>12</v>
      </c>
      <c r="H87" s="71">
        <v>26.950000000000003</v>
      </c>
      <c r="L87" s="42"/>
      <c r="M87" s="6"/>
      <c r="N87" s="63"/>
    </row>
    <row r="88" spans="1:14" x14ac:dyDescent="0.25">
      <c r="A88" s="56"/>
      <c r="C88" s="1" t="s">
        <v>14</v>
      </c>
      <c r="D88" s="3">
        <v>1</v>
      </c>
      <c r="E88" s="71">
        <v>3</v>
      </c>
      <c r="F88" s="71">
        <v>2.5</v>
      </c>
      <c r="G88" s="72" t="s">
        <v>12</v>
      </c>
      <c r="H88" s="71">
        <v>7.5</v>
      </c>
      <c r="L88" s="42"/>
      <c r="M88" s="6"/>
      <c r="N88" s="63"/>
    </row>
    <row r="89" spans="1:14" x14ac:dyDescent="0.25">
      <c r="A89" s="56"/>
      <c r="C89" s="1" t="s">
        <v>27</v>
      </c>
      <c r="D89" s="3">
        <v>1</v>
      </c>
      <c r="E89" s="71">
        <v>14</v>
      </c>
      <c r="F89" s="71">
        <v>2.6</v>
      </c>
      <c r="G89" s="72" t="s">
        <v>12</v>
      </c>
      <c r="H89" s="71">
        <v>36.4</v>
      </c>
      <c r="L89" s="42"/>
      <c r="M89" s="6"/>
      <c r="N89" s="63"/>
    </row>
    <row r="90" spans="1:14" ht="18" x14ac:dyDescent="0.25">
      <c r="A90" s="57"/>
      <c r="B90" s="17"/>
      <c r="C90" s="17"/>
      <c r="D90" s="17"/>
      <c r="E90" s="17"/>
      <c r="F90" s="17"/>
      <c r="G90" s="17" t="s">
        <v>30</v>
      </c>
      <c r="H90" s="17">
        <f>SUM(H87:H89)</f>
        <v>70.849999999999994</v>
      </c>
      <c r="I90" s="19" t="s">
        <v>47</v>
      </c>
      <c r="J90" s="17"/>
      <c r="K90" s="17"/>
      <c r="L90" s="43">
        <v>1395.1</v>
      </c>
      <c r="M90" s="44" t="s">
        <v>49</v>
      </c>
      <c r="N90" s="64">
        <f>ROUND(PRODUCT(H90,L90),0)</f>
        <v>98843</v>
      </c>
    </row>
    <row r="91" spans="1:14" ht="14.45" customHeight="1" x14ac:dyDescent="0.25">
      <c r="A91" s="55">
        <v>6</v>
      </c>
      <c r="B91" s="91" t="s">
        <v>46</v>
      </c>
      <c r="C91" s="91"/>
      <c r="D91" s="91"/>
      <c r="E91" s="91"/>
      <c r="F91" s="91"/>
      <c r="G91" s="91"/>
      <c r="H91" s="91"/>
      <c r="I91" s="91"/>
      <c r="J91" s="91"/>
      <c r="K91" s="91"/>
      <c r="L91" s="41"/>
      <c r="M91" s="14"/>
      <c r="N91" s="62"/>
    </row>
    <row r="92" spans="1:14" x14ac:dyDescent="0.25">
      <c r="A92" s="56"/>
      <c r="B92" s="92"/>
      <c r="C92" s="92"/>
      <c r="D92" s="92"/>
      <c r="E92" s="92"/>
      <c r="F92" s="92"/>
      <c r="G92" s="92"/>
      <c r="H92" s="92"/>
      <c r="I92" s="92"/>
      <c r="J92" s="92"/>
      <c r="K92" s="92"/>
      <c r="L92" s="42"/>
      <c r="M92" s="6"/>
      <c r="N92" s="63"/>
    </row>
    <row r="93" spans="1:14" x14ac:dyDescent="0.25">
      <c r="A93" s="56"/>
      <c r="B93" s="92"/>
      <c r="C93" s="92"/>
      <c r="D93" s="92"/>
      <c r="E93" s="92"/>
      <c r="F93" s="92"/>
      <c r="G93" s="92"/>
      <c r="H93" s="92"/>
      <c r="I93" s="92"/>
      <c r="J93" s="92"/>
      <c r="K93" s="92"/>
      <c r="L93" s="42"/>
      <c r="M93" s="6"/>
      <c r="N93" s="63"/>
    </row>
    <row r="94" spans="1:14" x14ac:dyDescent="0.25">
      <c r="A94" s="56"/>
      <c r="B94" s="92"/>
      <c r="C94" s="92"/>
      <c r="D94" s="92"/>
      <c r="E94" s="92"/>
      <c r="F94" s="92"/>
      <c r="G94" s="92"/>
      <c r="H94" s="92"/>
      <c r="I94" s="92"/>
      <c r="J94" s="92"/>
      <c r="K94" s="92"/>
      <c r="L94" s="42"/>
      <c r="M94" s="6"/>
      <c r="N94" s="63"/>
    </row>
    <row r="95" spans="1:14" ht="25.5" x14ac:dyDescent="0.25">
      <c r="A95" s="56"/>
      <c r="B95" s="32"/>
      <c r="C95" s="32"/>
      <c r="D95" s="27" t="s">
        <v>6</v>
      </c>
      <c r="E95" s="28" t="s">
        <v>8</v>
      </c>
      <c r="F95" s="28" t="s">
        <v>9</v>
      </c>
      <c r="G95" s="28" t="s">
        <v>10</v>
      </c>
      <c r="H95" s="27" t="s">
        <v>7</v>
      </c>
      <c r="I95" s="32"/>
      <c r="J95" s="32"/>
      <c r="K95" s="32"/>
      <c r="L95" s="42"/>
      <c r="M95" s="6"/>
      <c r="N95" s="63"/>
    </row>
    <row r="96" spans="1:14" x14ac:dyDescent="0.25">
      <c r="A96" s="56"/>
      <c r="C96" s="15" t="s">
        <v>18</v>
      </c>
      <c r="D96" s="3">
        <v>1</v>
      </c>
      <c r="E96" s="71">
        <v>3</v>
      </c>
      <c r="F96" s="71">
        <v>2.4</v>
      </c>
      <c r="G96" s="72" t="s">
        <v>12</v>
      </c>
      <c r="H96" s="71">
        <f t="shared" ref="H96" si="16">PRODUCT(D96:G96)</f>
        <v>7.1999999999999993</v>
      </c>
      <c r="L96" s="42"/>
      <c r="M96" s="6"/>
      <c r="N96" s="63"/>
    </row>
    <row r="97" spans="1:14" x14ac:dyDescent="0.25">
      <c r="A97" s="56"/>
      <c r="C97" s="15" t="s">
        <v>20</v>
      </c>
      <c r="D97" s="3">
        <v>1</v>
      </c>
      <c r="E97" s="71">
        <v>3</v>
      </c>
      <c r="F97" s="71">
        <v>2.4</v>
      </c>
      <c r="G97" s="72" t="s">
        <v>12</v>
      </c>
      <c r="H97" s="71">
        <f t="shared" ref="H97" si="17">PRODUCT(D97:G97)</f>
        <v>7.1999999999999993</v>
      </c>
      <c r="L97" s="42"/>
      <c r="M97" s="6"/>
      <c r="N97" s="63"/>
    </row>
    <row r="98" spans="1:14" ht="18" x14ac:dyDescent="0.25">
      <c r="A98" s="57"/>
      <c r="B98" s="17"/>
      <c r="C98" s="17"/>
      <c r="D98" s="17"/>
      <c r="E98" s="17"/>
      <c r="F98" s="17"/>
      <c r="G98" s="17" t="s">
        <v>30</v>
      </c>
      <c r="H98" s="17">
        <f>SUM(H96:H97)</f>
        <v>14.399999999999999</v>
      </c>
      <c r="I98" s="19" t="s">
        <v>47</v>
      </c>
      <c r="J98" s="17"/>
      <c r="K98" s="17"/>
      <c r="L98" s="43">
        <v>1107.6500000000001</v>
      </c>
      <c r="M98" s="44" t="s">
        <v>49</v>
      </c>
      <c r="N98" s="64">
        <f>ROUND(PRODUCT(H98,L98),0)</f>
        <v>15950</v>
      </c>
    </row>
    <row r="99" spans="1:14" ht="14.45" customHeight="1" x14ac:dyDescent="0.25">
      <c r="A99" s="55">
        <v>7</v>
      </c>
      <c r="B99" s="91" t="s">
        <v>71</v>
      </c>
      <c r="C99" s="91"/>
      <c r="D99" s="91"/>
      <c r="E99" s="91"/>
      <c r="F99" s="91"/>
      <c r="G99" s="91"/>
      <c r="H99" s="91"/>
      <c r="I99" s="91"/>
      <c r="J99" s="91"/>
      <c r="K99" s="91"/>
      <c r="L99" s="41"/>
      <c r="M99" s="14"/>
      <c r="N99" s="62"/>
    </row>
    <row r="100" spans="1:14" ht="12.95" customHeight="1" x14ac:dyDescent="0.25">
      <c r="A100" s="56"/>
      <c r="B100" s="92"/>
      <c r="C100" s="92"/>
      <c r="D100" s="92"/>
      <c r="E100" s="92"/>
      <c r="F100" s="92"/>
      <c r="G100" s="92"/>
      <c r="H100" s="92"/>
      <c r="I100" s="92"/>
      <c r="J100" s="92"/>
      <c r="K100" s="92"/>
      <c r="L100" s="42"/>
      <c r="M100" s="6"/>
      <c r="N100" s="63"/>
    </row>
    <row r="101" spans="1:14" ht="12.95" customHeight="1" x14ac:dyDescent="0.25">
      <c r="A101" s="56"/>
      <c r="B101" s="92"/>
      <c r="C101" s="92"/>
      <c r="D101" s="92"/>
      <c r="E101" s="92"/>
      <c r="F101" s="92"/>
      <c r="G101" s="92"/>
      <c r="H101" s="92"/>
      <c r="I101" s="92"/>
      <c r="J101" s="92"/>
      <c r="K101" s="92"/>
      <c r="L101" s="42"/>
      <c r="M101" s="6"/>
      <c r="N101" s="63"/>
    </row>
    <row r="102" spans="1:14" ht="12.95" customHeight="1" x14ac:dyDescent="0.25">
      <c r="A102" s="56"/>
      <c r="B102" s="92"/>
      <c r="C102" s="92"/>
      <c r="D102" s="92"/>
      <c r="E102" s="92"/>
      <c r="F102" s="92"/>
      <c r="G102" s="92"/>
      <c r="H102" s="92"/>
      <c r="I102" s="92"/>
      <c r="J102" s="92"/>
      <c r="K102" s="92"/>
      <c r="L102" s="42"/>
      <c r="M102" s="6"/>
      <c r="N102" s="63"/>
    </row>
    <row r="103" spans="1:14" ht="12.95" customHeight="1" x14ac:dyDescent="0.25">
      <c r="A103" s="56"/>
      <c r="B103" s="92"/>
      <c r="C103" s="92"/>
      <c r="D103" s="92"/>
      <c r="E103" s="92"/>
      <c r="F103" s="92"/>
      <c r="G103" s="92"/>
      <c r="H103" s="92"/>
      <c r="I103" s="92"/>
      <c r="J103" s="92"/>
      <c r="K103" s="92"/>
      <c r="L103" s="42"/>
      <c r="M103" s="6"/>
      <c r="N103" s="63"/>
    </row>
    <row r="104" spans="1:14" x14ac:dyDescent="0.25">
      <c r="A104" s="56"/>
      <c r="B104" s="92"/>
      <c r="C104" s="92"/>
      <c r="D104" s="92"/>
      <c r="E104" s="92"/>
      <c r="F104" s="92"/>
      <c r="G104" s="92"/>
      <c r="H104" s="92"/>
      <c r="I104" s="92"/>
      <c r="J104" s="92"/>
      <c r="K104" s="92"/>
      <c r="L104" s="42"/>
      <c r="M104" s="6"/>
      <c r="N104" s="63"/>
    </row>
    <row r="105" spans="1:14" ht="25.5" x14ac:dyDescent="0.25">
      <c r="A105" s="56"/>
      <c r="B105" s="32"/>
      <c r="C105" s="32"/>
      <c r="D105" s="27" t="s">
        <v>6</v>
      </c>
      <c r="E105" s="28" t="s">
        <v>8</v>
      </c>
      <c r="F105" s="28" t="s">
        <v>9</v>
      </c>
      <c r="G105" s="28" t="s">
        <v>10</v>
      </c>
      <c r="H105" s="27" t="s">
        <v>7</v>
      </c>
      <c r="I105" s="32"/>
      <c r="J105" s="32"/>
      <c r="K105" s="32"/>
      <c r="L105" s="42"/>
      <c r="M105" s="6"/>
      <c r="N105" s="63"/>
    </row>
    <row r="106" spans="1:14" x14ac:dyDescent="0.25">
      <c r="A106" s="56"/>
      <c r="B106" s="1" t="s">
        <v>18</v>
      </c>
      <c r="C106" s="1" t="s">
        <v>15</v>
      </c>
      <c r="D106" s="3">
        <v>2</v>
      </c>
      <c r="E106" s="71">
        <v>3</v>
      </c>
      <c r="F106" s="72" t="s">
        <v>12</v>
      </c>
      <c r="G106" s="71">
        <v>2.2000000000000002</v>
      </c>
      <c r="H106" s="75">
        <f t="shared" ref="H106:H111" si="18">PRODUCT(D106:G106)</f>
        <v>13.200000000000001</v>
      </c>
      <c r="L106" s="42"/>
      <c r="M106" s="6"/>
      <c r="N106" s="63"/>
    </row>
    <row r="107" spans="1:14" x14ac:dyDescent="0.25">
      <c r="A107" s="56"/>
      <c r="D107" s="3">
        <v>2</v>
      </c>
      <c r="E107" s="72" t="s">
        <v>12</v>
      </c>
      <c r="F107" s="71">
        <v>2.4</v>
      </c>
      <c r="G107" s="71">
        <v>2.2000000000000002</v>
      </c>
      <c r="H107" s="75">
        <f t="shared" si="18"/>
        <v>10.56</v>
      </c>
      <c r="L107" s="42"/>
      <c r="M107" s="6"/>
      <c r="N107" s="63"/>
    </row>
    <row r="108" spans="1:14" x14ac:dyDescent="0.25">
      <c r="A108" s="56"/>
      <c r="B108" s="1" t="s">
        <v>20</v>
      </c>
      <c r="C108" s="1" t="s">
        <v>15</v>
      </c>
      <c r="D108" s="3">
        <v>2</v>
      </c>
      <c r="E108" s="71">
        <v>3</v>
      </c>
      <c r="F108" s="72" t="s">
        <v>12</v>
      </c>
      <c r="G108" s="71">
        <v>2.2000000000000002</v>
      </c>
      <c r="H108" s="75">
        <f t="shared" si="18"/>
        <v>13.200000000000001</v>
      </c>
      <c r="L108" s="42"/>
      <c r="M108" s="6"/>
      <c r="N108" s="63"/>
    </row>
    <row r="109" spans="1:14" x14ac:dyDescent="0.25">
      <c r="A109" s="56"/>
      <c r="D109" s="3">
        <v>2</v>
      </c>
      <c r="E109" s="72" t="s">
        <v>12</v>
      </c>
      <c r="F109" s="71">
        <v>2.4</v>
      </c>
      <c r="G109" s="71">
        <v>2.2000000000000002</v>
      </c>
      <c r="H109" s="75">
        <f t="shared" si="18"/>
        <v>10.56</v>
      </c>
      <c r="L109" s="42"/>
      <c r="M109" s="6"/>
      <c r="N109" s="63"/>
    </row>
    <row r="110" spans="1:14" x14ac:dyDescent="0.25">
      <c r="A110" s="56"/>
      <c r="B110" s="1" t="s">
        <v>11</v>
      </c>
      <c r="C110" s="1" t="s">
        <v>17</v>
      </c>
      <c r="D110" s="3">
        <v>2</v>
      </c>
      <c r="E110" s="71">
        <v>4.9000000000000004</v>
      </c>
      <c r="F110" s="72" t="s">
        <v>12</v>
      </c>
      <c r="G110" s="71">
        <v>0.9</v>
      </c>
      <c r="H110" s="75">
        <f t="shared" si="18"/>
        <v>8.82</v>
      </c>
      <c r="L110" s="42"/>
      <c r="M110" s="6"/>
      <c r="N110" s="63"/>
    </row>
    <row r="111" spans="1:14" x14ac:dyDescent="0.25">
      <c r="A111" s="56"/>
      <c r="D111" s="3">
        <v>2</v>
      </c>
      <c r="E111" s="72" t="s">
        <v>12</v>
      </c>
      <c r="F111" s="71">
        <v>5.5</v>
      </c>
      <c r="G111" s="71">
        <v>0.9</v>
      </c>
      <c r="H111" s="75">
        <f t="shared" si="18"/>
        <v>9.9</v>
      </c>
      <c r="L111" s="42"/>
      <c r="M111" s="6"/>
      <c r="N111" s="63"/>
    </row>
    <row r="112" spans="1:14" x14ac:dyDescent="0.25">
      <c r="A112" s="56"/>
      <c r="B112" s="16" t="s">
        <v>23</v>
      </c>
      <c r="D112" s="73"/>
      <c r="E112" s="73"/>
      <c r="F112" s="73"/>
      <c r="G112" s="73"/>
      <c r="H112" s="75"/>
      <c r="L112" s="42"/>
      <c r="M112" s="6"/>
      <c r="N112" s="63"/>
    </row>
    <row r="113" spans="1:14" x14ac:dyDescent="0.25">
      <c r="A113" s="56"/>
      <c r="B113" s="15" t="s">
        <v>18</v>
      </c>
      <c r="C113" s="15" t="s">
        <v>22</v>
      </c>
      <c r="D113" s="3">
        <v>2</v>
      </c>
      <c r="E113" s="71">
        <v>0.8</v>
      </c>
      <c r="F113" s="72" t="s">
        <v>12</v>
      </c>
      <c r="G113" s="71">
        <v>2.1</v>
      </c>
      <c r="H113" s="75">
        <f t="shared" ref="H113:H118" si="19">PRODUCT(D113:G113)</f>
        <v>3.3600000000000003</v>
      </c>
      <c r="L113" s="42"/>
      <c r="M113" s="6"/>
      <c r="N113" s="63"/>
    </row>
    <row r="114" spans="1:14" x14ac:dyDescent="0.25">
      <c r="A114" s="56"/>
      <c r="B114" s="15" t="s">
        <v>20</v>
      </c>
      <c r="C114" s="15" t="s">
        <v>22</v>
      </c>
      <c r="D114" s="3">
        <v>2</v>
      </c>
      <c r="E114" s="71">
        <v>0.8</v>
      </c>
      <c r="F114" s="72" t="s">
        <v>12</v>
      </c>
      <c r="G114" s="71">
        <v>2.1</v>
      </c>
      <c r="H114" s="75">
        <f t="shared" si="19"/>
        <v>3.3600000000000003</v>
      </c>
      <c r="L114" s="42"/>
      <c r="M114" s="6"/>
      <c r="N114" s="63"/>
    </row>
    <row r="115" spans="1:14" x14ac:dyDescent="0.25">
      <c r="A115" s="56"/>
      <c r="B115" s="30" t="s">
        <v>21</v>
      </c>
      <c r="C115" s="15"/>
      <c r="D115" s="3"/>
      <c r="E115" s="71"/>
      <c r="F115" s="72"/>
      <c r="G115" s="71"/>
      <c r="H115" s="75"/>
      <c r="L115" s="42"/>
      <c r="M115" s="6"/>
      <c r="N115" s="63"/>
    </row>
    <row r="116" spans="1:14" x14ac:dyDescent="0.25">
      <c r="A116" s="56"/>
      <c r="B116" s="15" t="s">
        <v>18</v>
      </c>
      <c r="C116" s="15" t="s">
        <v>22</v>
      </c>
      <c r="D116" s="3">
        <v>1</v>
      </c>
      <c r="E116" s="71">
        <v>0.9</v>
      </c>
      <c r="F116" s="71">
        <v>0.9</v>
      </c>
      <c r="G116" s="72" t="s">
        <v>12</v>
      </c>
      <c r="H116" s="75">
        <f t="shared" si="19"/>
        <v>0.81</v>
      </c>
      <c r="L116" s="42"/>
      <c r="M116" s="6"/>
      <c r="N116" s="63"/>
    </row>
    <row r="117" spans="1:14" x14ac:dyDescent="0.25">
      <c r="A117" s="56"/>
      <c r="B117" s="15" t="s">
        <v>20</v>
      </c>
      <c r="C117" s="15" t="s">
        <v>22</v>
      </c>
      <c r="D117" s="3">
        <v>1</v>
      </c>
      <c r="E117" s="71">
        <v>0.9</v>
      </c>
      <c r="F117" s="71">
        <v>0.9</v>
      </c>
      <c r="G117" s="72" t="s">
        <v>12</v>
      </c>
      <c r="H117" s="75">
        <f t="shared" si="19"/>
        <v>0.81</v>
      </c>
      <c r="L117" s="42"/>
      <c r="M117" s="6"/>
      <c r="N117" s="63"/>
    </row>
    <row r="118" spans="1:14" x14ac:dyDescent="0.25">
      <c r="A118" s="56"/>
      <c r="B118" s="15" t="s">
        <v>11</v>
      </c>
      <c r="C118" s="15" t="s">
        <v>22</v>
      </c>
      <c r="D118" s="3">
        <v>2</v>
      </c>
      <c r="E118" s="71">
        <v>1.45</v>
      </c>
      <c r="F118" s="72" t="s">
        <v>12</v>
      </c>
      <c r="G118" s="71">
        <v>0.9</v>
      </c>
      <c r="H118" s="75">
        <f t="shared" si="19"/>
        <v>2.61</v>
      </c>
      <c r="L118" s="42"/>
      <c r="M118" s="6"/>
      <c r="N118" s="63"/>
    </row>
    <row r="119" spans="1:14" ht="14.45" customHeight="1" x14ac:dyDescent="0.25">
      <c r="A119" s="57"/>
      <c r="B119" s="17"/>
      <c r="C119" s="17"/>
      <c r="D119" s="17"/>
      <c r="E119" s="17"/>
      <c r="F119" s="90" t="s">
        <v>50</v>
      </c>
      <c r="G119" s="90"/>
      <c r="H119" s="75">
        <f>SUM(H106:H111)-SUM(H113:H118)</f>
        <v>55.290000000000006</v>
      </c>
      <c r="I119" s="17" t="s">
        <v>47</v>
      </c>
      <c r="J119" s="17"/>
      <c r="K119" s="17"/>
      <c r="L119" s="43">
        <v>1229.0999999999999</v>
      </c>
      <c r="M119" s="44" t="s">
        <v>49</v>
      </c>
      <c r="N119" s="64">
        <f>ROUND(PRODUCT(H119,L119),0)</f>
        <v>67957</v>
      </c>
    </row>
    <row r="120" spans="1:14" ht="14.45" customHeight="1" x14ac:dyDescent="0.25">
      <c r="A120" s="55">
        <v>8</v>
      </c>
      <c r="B120" s="85" t="s">
        <v>56</v>
      </c>
      <c r="C120" s="85"/>
      <c r="D120" s="85"/>
      <c r="E120" s="85"/>
      <c r="F120" s="85"/>
      <c r="G120" s="85"/>
      <c r="H120" s="85"/>
      <c r="I120" s="85"/>
      <c r="J120" s="85"/>
      <c r="K120" s="85"/>
      <c r="L120" s="45"/>
      <c r="M120" s="46"/>
      <c r="N120" s="65"/>
    </row>
    <row r="121" spans="1:14" ht="14.45" customHeight="1" x14ac:dyDescent="0.25">
      <c r="A121" s="56"/>
      <c r="B121" s="86"/>
      <c r="C121" s="86"/>
      <c r="D121" s="86"/>
      <c r="E121" s="86"/>
      <c r="F121" s="86"/>
      <c r="G121" s="86"/>
      <c r="H121" s="86"/>
      <c r="I121" s="86"/>
      <c r="J121" s="86"/>
      <c r="K121" s="86"/>
      <c r="L121" s="47"/>
      <c r="M121" s="48"/>
      <c r="N121" s="66"/>
    </row>
    <row r="122" spans="1:14" ht="14.45" customHeight="1" x14ac:dyDescent="0.25">
      <c r="A122" s="57"/>
      <c r="B122" s="17"/>
      <c r="C122" s="17"/>
      <c r="D122" s="17"/>
      <c r="E122" s="17"/>
      <c r="F122" s="18"/>
      <c r="G122" s="17" t="s">
        <v>52</v>
      </c>
      <c r="H122" s="17">
        <v>2</v>
      </c>
      <c r="I122" s="17" t="s">
        <v>53</v>
      </c>
      <c r="J122" s="17"/>
      <c r="K122" s="17"/>
      <c r="L122" s="43">
        <v>699.55</v>
      </c>
      <c r="M122" s="44" t="s">
        <v>54</v>
      </c>
      <c r="N122" s="64">
        <f>ROUND(PRODUCT(H122,L122),0)</f>
        <v>1399</v>
      </c>
    </row>
    <row r="123" spans="1:14" ht="14.45" customHeight="1" x14ac:dyDescent="0.25">
      <c r="A123" s="55">
        <v>9</v>
      </c>
      <c r="B123" s="85" t="s">
        <v>57</v>
      </c>
      <c r="C123" s="85"/>
      <c r="D123" s="85"/>
      <c r="E123" s="85"/>
      <c r="F123" s="85"/>
      <c r="G123" s="85"/>
      <c r="H123" s="85"/>
      <c r="I123" s="85"/>
      <c r="J123" s="85"/>
      <c r="K123" s="85"/>
      <c r="L123" s="45"/>
      <c r="M123" s="46"/>
      <c r="N123" s="65"/>
    </row>
    <row r="124" spans="1:14" ht="14.45" customHeight="1" x14ac:dyDescent="0.25">
      <c r="A124" s="56"/>
      <c r="B124" s="86"/>
      <c r="C124" s="86"/>
      <c r="D124" s="86"/>
      <c r="E124" s="86"/>
      <c r="F124" s="86"/>
      <c r="G124" s="86"/>
      <c r="H124" s="86"/>
      <c r="I124" s="86"/>
      <c r="J124" s="86"/>
      <c r="K124" s="86"/>
      <c r="L124" s="47"/>
      <c r="M124" s="48"/>
      <c r="N124" s="66"/>
    </row>
    <row r="125" spans="1:14" ht="14.45" customHeight="1" x14ac:dyDescent="0.25">
      <c r="A125" s="57"/>
      <c r="B125" s="17"/>
      <c r="C125" s="17"/>
      <c r="D125" s="17"/>
      <c r="E125" s="17"/>
      <c r="F125" s="18"/>
      <c r="G125" s="17" t="s">
        <v>52</v>
      </c>
      <c r="H125" s="17">
        <v>2</v>
      </c>
      <c r="I125" s="17" t="s">
        <v>53</v>
      </c>
      <c r="J125" s="17"/>
      <c r="K125" s="17"/>
      <c r="L125" s="43">
        <v>95.85</v>
      </c>
      <c r="M125" s="44" t="s">
        <v>54</v>
      </c>
      <c r="N125" s="64">
        <f>ROUND(PRODUCT(H125,L125),0)</f>
        <v>192</v>
      </c>
    </row>
    <row r="126" spans="1:14" ht="14.45" customHeight="1" x14ac:dyDescent="0.25">
      <c r="A126" s="55">
        <v>10</v>
      </c>
      <c r="B126" s="91" t="s">
        <v>51</v>
      </c>
      <c r="C126" s="91"/>
      <c r="D126" s="91"/>
      <c r="E126" s="91"/>
      <c r="F126" s="91"/>
      <c r="G126" s="91"/>
      <c r="H126" s="91"/>
      <c r="I126" s="91"/>
      <c r="J126" s="91"/>
      <c r="K126" s="91"/>
      <c r="L126" s="41"/>
      <c r="M126" s="14"/>
      <c r="N126" s="62"/>
    </row>
    <row r="127" spans="1:14" ht="12.95" customHeight="1" x14ac:dyDescent="0.25">
      <c r="A127" s="56"/>
      <c r="B127" s="92"/>
      <c r="C127" s="92"/>
      <c r="D127" s="92"/>
      <c r="E127" s="92"/>
      <c r="F127" s="92"/>
      <c r="G127" s="92"/>
      <c r="H127" s="92"/>
      <c r="I127" s="92"/>
      <c r="J127" s="92"/>
      <c r="K127" s="92"/>
      <c r="L127" s="42"/>
      <c r="M127" s="6"/>
      <c r="N127" s="63"/>
    </row>
    <row r="128" spans="1:14" ht="12.95" customHeight="1" x14ac:dyDescent="0.25">
      <c r="A128" s="56"/>
      <c r="B128" s="92"/>
      <c r="C128" s="92"/>
      <c r="D128" s="92"/>
      <c r="E128" s="92"/>
      <c r="F128" s="92"/>
      <c r="G128" s="92"/>
      <c r="H128" s="92"/>
      <c r="I128" s="92"/>
      <c r="J128" s="92"/>
      <c r="K128" s="92"/>
      <c r="L128" s="42"/>
      <c r="M128" s="6"/>
      <c r="N128" s="63"/>
    </row>
    <row r="129" spans="1:14" ht="12.95" customHeight="1" x14ac:dyDescent="0.25">
      <c r="A129" s="56"/>
      <c r="B129" s="92"/>
      <c r="C129" s="92"/>
      <c r="D129" s="92"/>
      <c r="E129" s="92"/>
      <c r="F129" s="92"/>
      <c r="G129" s="92"/>
      <c r="H129" s="92"/>
      <c r="I129" s="92"/>
      <c r="J129" s="92"/>
      <c r="K129" s="92"/>
      <c r="L129" s="42"/>
      <c r="M129" s="6"/>
      <c r="N129" s="63"/>
    </row>
    <row r="130" spans="1:14" ht="12.95" customHeight="1" x14ac:dyDescent="0.25">
      <c r="A130" s="56"/>
      <c r="B130" s="92"/>
      <c r="C130" s="92"/>
      <c r="D130" s="92"/>
      <c r="E130" s="92"/>
      <c r="F130" s="92"/>
      <c r="G130" s="92"/>
      <c r="H130" s="92"/>
      <c r="I130" s="92"/>
      <c r="J130" s="92"/>
      <c r="K130" s="92"/>
      <c r="L130" s="42"/>
      <c r="M130" s="6"/>
      <c r="N130" s="63"/>
    </row>
    <row r="131" spans="1:14" x14ac:dyDescent="0.25">
      <c r="A131" s="57"/>
      <c r="B131" s="17"/>
      <c r="C131" s="17"/>
      <c r="D131" s="17"/>
      <c r="E131" s="17"/>
      <c r="F131" s="17"/>
      <c r="G131" s="17" t="s">
        <v>52</v>
      </c>
      <c r="H131" s="17">
        <v>2</v>
      </c>
      <c r="I131" s="17" t="s">
        <v>53</v>
      </c>
      <c r="J131" s="17"/>
      <c r="K131" s="17"/>
      <c r="L131" s="43">
        <v>21554.2</v>
      </c>
      <c r="M131" s="44" t="s">
        <v>54</v>
      </c>
      <c r="N131" s="64">
        <f>ROUND(PRODUCT(H131,L131),0)</f>
        <v>43108</v>
      </c>
    </row>
    <row r="132" spans="1:14" ht="14.45" customHeight="1" x14ac:dyDescent="0.25">
      <c r="A132" s="55">
        <v>11</v>
      </c>
      <c r="B132" s="91" t="s">
        <v>55</v>
      </c>
      <c r="C132" s="91"/>
      <c r="D132" s="91"/>
      <c r="E132" s="91"/>
      <c r="F132" s="91"/>
      <c r="G132" s="91"/>
      <c r="H132" s="91"/>
      <c r="I132" s="91"/>
      <c r="J132" s="91"/>
      <c r="K132" s="91"/>
      <c r="L132" s="41"/>
      <c r="M132" s="14"/>
      <c r="N132" s="62"/>
    </row>
    <row r="133" spans="1:14" ht="12.95" customHeight="1" x14ac:dyDescent="0.25">
      <c r="A133" s="56"/>
      <c r="B133" s="92"/>
      <c r="C133" s="92"/>
      <c r="D133" s="92"/>
      <c r="E133" s="92"/>
      <c r="F133" s="92"/>
      <c r="G133" s="92"/>
      <c r="H133" s="92"/>
      <c r="I133" s="92"/>
      <c r="J133" s="92"/>
      <c r="K133" s="92"/>
      <c r="L133" s="42"/>
      <c r="M133" s="6"/>
      <c r="N133" s="63"/>
    </row>
    <row r="134" spans="1:14" ht="12.95" customHeight="1" x14ac:dyDescent="0.25">
      <c r="A134" s="56"/>
      <c r="B134" s="92"/>
      <c r="C134" s="92"/>
      <c r="D134" s="92"/>
      <c r="E134" s="92"/>
      <c r="F134" s="92"/>
      <c r="G134" s="92"/>
      <c r="H134" s="92"/>
      <c r="I134" s="92"/>
      <c r="J134" s="92"/>
      <c r="K134" s="92"/>
      <c r="L134" s="42"/>
      <c r="M134" s="6"/>
      <c r="N134" s="63"/>
    </row>
    <row r="135" spans="1:14" x14ac:dyDescent="0.25">
      <c r="A135" s="57"/>
      <c r="B135" s="17"/>
      <c r="C135" s="17"/>
      <c r="D135" s="17"/>
      <c r="E135" s="17"/>
      <c r="F135" s="17"/>
      <c r="G135" s="17" t="s">
        <v>52</v>
      </c>
      <c r="H135" s="17">
        <v>2</v>
      </c>
      <c r="I135" s="17" t="s">
        <v>53</v>
      </c>
      <c r="J135" s="17"/>
      <c r="K135" s="17"/>
      <c r="L135" s="43">
        <v>412.1</v>
      </c>
      <c r="M135" s="44" t="s">
        <v>54</v>
      </c>
      <c r="N135" s="64">
        <f>ROUND(PRODUCT(H135,L135),0)</f>
        <v>824</v>
      </c>
    </row>
    <row r="136" spans="1:14" x14ac:dyDescent="0.25">
      <c r="A136" s="55">
        <v>12</v>
      </c>
      <c r="B136" s="85" t="s">
        <v>58</v>
      </c>
      <c r="C136" s="85"/>
      <c r="D136" s="85"/>
      <c r="E136" s="85"/>
      <c r="F136" s="85"/>
      <c r="G136" s="85"/>
      <c r="H136" s="85"/>
      <c r="I136" s="85"/>
      <c r="J136" s="85"/>
      <c r="K136" s="85"/>
      <c r="L136" s="41"/>
      <c r="M136" s="14"/>
      <c r="N136" s="62"/>
    </row>
    <row r="137" spans="1:14" x14ac:dyDescent="0.25">
      <c r="A137" s="56"/>
      <c r="B137" s="86"/>
      <c r="C137" s="86"/>
      <c r="D137" s="86"/>
      <c r="E137" s="86"/>
      <c r="F137" s="86"/>
      <c r="G137" s="86"/>
      <c r="H137" s="86"/>
      <c r="I137" s="86"/>
      <c r="J137" s="86"/>
      <c r="K137" s="86"/>
      <c r="L137" s="42"/>
      <c r="M137" s="6"/>
      <c r="N137" s="63"/>
    </row>
    <row r="138" spans="1:14" x14ac:dyDescent="0.25">
      <c r="A138" s="56"/>
      <c r="B138" s="86"/>
      <c r="C138" s="86"/>
      <c r="D138" s="86"/>
      <c r="E138" s="86"/>
      <c r="F138" s="86"/>
      <c r="G138" s="86"/>
      <c r="H138" s="86"/>
      <c r="I138" s="86"/>
      <c r="J138" s="86"/>
      <c r="K138" s="86"/>
      <c r="L138" s="42"/>
      <c r="M138" s="6"/>
      <c r="N138" s="63"/>
    </row>
    <row r="139" spans="1:14" x14ac:dyDescent="0.25">
      <c r="A139" s="57"/>
      <c r="B139" s="17"/>
      <c r="C139" s="17"/>
      <c r="D139" s="17"/>
      <c r="E139" s="17"/>
      <c r="F139" s="17"/>
      <c r="G139" s="17" t="s">
        <v>52</v>
      </c>
      <c r="H139" s="17">
        <v>2</v>
      </c>
      <c r="I139" s="17" t="s">
        <v>53</v>
      </c>
      <c r="J139" s="17"/>
      <c r="K139" s="17"/>
      <c r="L139" s="43">
        <v>1595.1</v>
      </c>
      <c r="M139" s="44" t="s">
        <v>54</v>
      </c>
      <c r="N139" s="64">
        <f>ROUND(PRODUCT(H139,L139),0)</f>
        <v>3190</v>
      </c>
    </row>
    <row r="140" spans="1:14" x14ac:dyDescent="0.25">
      <c r="A140" s="55">
        <v>13</v>
      </c>
      <c r="B140" s="85" t="s">
        <v>59</v>
      </c>
      <c r="C140" s="85"/>
      <c r="D140" s="85"/>
      <c r="E140" s="85"/>
      <c r="F140" s="85"/>
      <c r="G140" s="85"/>
      <c r="H140" s="85"/>
      <c r="I140" s="85"/>
      <c r="J140" s="85"/>
      <c r="K140" s="85"/>
      <c r="L140" s="41"/>
      <c r="M140" s="14"/>
      <c r="N140" s="62"/>
    </row>
    <row r="141" spans="1:14" x14ac:dyDescent="0.25">
      <c r="A141" s="56"/>
      <c r="B141" s="87"/>
      <c r="C141" s="87"/>
      <c r="D141" s="87"/>
      <c r="E141" s="87"/>
      <c r="F141" s="87"/>
      <c r="G141" s="87"/>
      <c r="H141" s="87"/>
      <c r="I141" s="87"/>
      <c r="J141" s="87"/>
      <c r="K141" s="87"/>
      <c r="L141" s="42"/>
      <c r="M141" s="6"/>
      <c r="N141" s="63"/>
    </row>
    <row r="142" spans="1:14" x14ac:dyDescent="0.25">
      <c r="A142" s="56"/>
      <c r="B142" s="87"/>
      <c r="C142" s="87"/>
      <c r="D142" s="87"/>
      <c r="E142" s="87"/>
      <c r="F142" s="87"/>
      <c r="G142" s="87"/>
      <c r="H142" s="87"/>
      <c r="I142" s="87"/>
      <c r="J142" s="87"/>
      <c r="K142" s="87"/>
      <c r="L142" s="42"/>
      <c r="M142" s="6"/>
      <c r="N142" s="63"/>
    </row>
    <row r="143" spans="1:14" ht="25.5" x14ac:dyDescent="0.25">
      <c r="A143" s="56"/>
      <c r="B143" s="76"/>
      <c r="C143" s="77"/>
      <c r="D143" s="27" t="s">
        <v>6</v>
      </c>
      <c r="E143" s="28" t="s">
        <v>8</v>
      </c>
      <c r="F143" s="28" t="s">
        <v>9</v>
      </c>
      <c r="G143" s="28" t="s">
        <v>10</v>
      </c>
      <c r="H143" s="27" t="s">
        <v>7</v>
      </c>
      <c r="I143" s="76"/>
      <c r="J143" s="76"/>
      <c r="K143" s="76"/>
      <c r="L143" s="42"/>
      <c r="M143" s="6"/>
      <c r="N143" s="63"/>
    </row>
    <row r="144" spans="1:14" x14ac:dyDescent="0.25">
      <c r="A144" s="56"/>
      <c r="B144" s="78" t="s">
        <v>60</v>
      </c>
      <c r="C144" s="77"/>
      <c r="D144" s="3">
        <v>2</v>
      </c>
      <c r="E144" s="71">
        <v>2</v>
      </c>
      <c r="F144" s="72" t="s">
        <v>12</v>
      </c>
      <c r="G144" s="71">
        <v>2.2000000000000002</v>
      </c>
      <c r="H144" s="71">
        <f t="shared" ref="H144:H145" si="20">PRODUCT(D144:G144)</f>
        <v>8.8000000000000007</v>
      </c>
      <c r="I144" s="76"/>
      <c r="J144" s="76"/>
      <c r="K144" s="76"/>
      <c r="L144" s="42"/>
      <c r="M144" s="6"/>
      <c r="N144" s="63"/>
    </row>
    <row r="145" spans="1:14" x14ac:dyDescent="0.25">
      <c r="A145" s="56"/>
      <c r="B145" s="76"/>
      <c r="C145" s="77"/>
      <c r="D145" s="3">
        <v>1</v>
      </c>
      <c r="E145" s="71">
        <v>1.6</v>
      </c>
      <c r="F145" s="72" t="s">
        <v>12</v>
      </c>
      <c r="G145" s="53">
        <v>2.2000000000000002</v>
      </c>
      <c r="H145" s="53">
        <f t="shared" si="20"/>
        <v>3.5200000000000005</v>
      </c>
      <c r="I145" s="76"/>
      <c r="J145" s="76"/>
      <c r="K145" s="76"/>
      <c r="L145" s="42"/>
      <c r="M145" s="6"/>
      <c r="N145" s="63"/>
    </row>
    <row r="146" spans="1:14" ht="18" x14ac:dyDescent="0.25">
      <c r="A146" s="57"/>
      <c r="B146" s="17"/>
      <c r="C146" s="17"/>
      <c r="D146" s="17"/>
      <c r="E146" s="17"/>
      <c r="F146" s="17"/>
      <c r="G146" s="19" t="s">
        <v>30</v>
      </c>
      <c r="H146" s="19">
        <f>SUM(H144:H145)</f>
        <v>12.32</v>
      </c>
      <c r="I146" s="17" t="s">
        <v>47</v>
      </c>
      <c r="J146" s="17"/>
      <c r="K146" s="17"/>
      <c r="L146" s="43">
        <v>1066.75</v>
      </c>
      <c r="M146" s="44" t="s">
        <v>49</v>
      </c>
      <c r="N146" s="64">
        <f>ROUND(PRODUCT(H146,L146),0)</f>
        <v>13142</v>
      </c>
    </row>
    <row r="147" spans="1:14" ht="14.1" customHeight="1" x14ac:dyDescent="0.25">
      <c r="A147" s="55">
        <v>14</v>
      </c>
      <c r="B147" s="85" t="s">
        <v>62</v>
      </c>
      <c r="C147" s="85"/>
      <c r="D147" s="85"/>
      <c r="E147" s="85"/>
      <c r="F147" s="85"/>
      <c r="G147" s="87"/>
      <c r="H147" s="87"/>
      <c r="I147" s="87"/>
      <c r="J147" s="85"/>
      <c r="K147" s="85"/>
      <c r="L147" s="45"/>
      <c r="M147" s="46"/>
      <c r="N147" s="65"/>
    </row>
    <row r="148" spans="1:14" x14ac:dyDescent="0.25">
      <c r="A148" s="56"/>
      <c r="B148" s="86"/>
      <c r="C148" s="86"/>
      <c r="D148" s="86"/>
      <c r="E148" s="86"/>
      <c r="F148" s="86"/>
      <c r="G148" s="86"/>
      <c r="H148" s="86"/>
      <c r="I148" s="86"/>
      <c r="J148" s="86"/>
      <c r="K148" s="86"/>
      <c r="L148" s="47"/>
      <c r="M148" s="48"/>
      <c r="N148" s="66"/>
    </row>
    <row r="149" spans="1:14" x14ac:dyDescent="0.25">
      <c r="A149" s="57"/>
      <c r="B149" s="17"/>
      <c r="C149" s="17"/>
      <c r="D149" s="17"/>
      <c r="E149" s="17"/>
      <c r="F149" s="17" t="s">
        <v>64</v>
      </c>
      <c r="G149" s="17">
        <v>35</v>
      </c>
      <c r="H149" s="17" t="s">
        <v>70</v>
      </c>
      <c r="I149" s="17"/>
      <c r="J149" s="17"/>
      <c r="K149" s="17"/>
      <c r="L149" s="43">
        <v>3.35</v>
      </c>
      <c r="M149" s="44" t="s">
        <v>63</v>
      </c>
      <c r="N149" s="64">
        <f>ROUND(PRODUCT(G149,L149),0)</f>
        <v>117</v>
      </c>
    </row>
    <row r="150" spans="1:14" ht="14.45" customHeight="1" x14ac:dyDescent="0.25">
      <c r="A150" s="55">
        <v>15</v>
      </c>
      <c r="B150" s="85" t="s">
        <v>65</v>
      </c>
      <c r="C150" s="85"/>
      <c r="D150" s="85"/>
      <c r="E150" s="85"/>
      <c r="F150" s="85"/>
      <c r="G150" s="85"/>
      <c r="H150" s="85"/>
      <c r="I150" s="85"/>
      <c r="J150" s="85"/>
      <c r="K150" s="85"/>
      <c r="L150" s="21"/>
      <c r="M150" s="14"/>
      <c r="N150" s="65"/>
    </row>
    <row r="151" spans="1:14" x14ac:dyDescent="0.25">
      <c r="A151" s="56"/>
      <c r="B151" s="86"/>
      <c r="C151" s="86"/>
      <c r="D151" s="86"/>
      <c r="E151" s="86"/>
      <c r="F151" s="86"/>
      <c r="G151" s="86"/>
      <c r="H151" s="86"/>
      <c r="I151" s="86"/>
      <c r="J151" s="86"/>
      <c r="K151" s="86"/>
      <c r="L151" s="5"/>
      <c r="M151" s="6"/>
      <c r="N151" s="66"/>
    </row>
    <row r="152" spans="1:14" x14ac:dyDescent="0.25">
      <c r="A152" s="56"/>
      <c r="B152" s="86"/>
      <c r="C152" s="86"/>
      <c r="D152" s="86"/>
      <c r="E152" s="86"/>
      <c r="F152" s="86"/>
      <c r="G152" s="86"/>
      <c r="H152" s="86"/>
      <c r="I152" s="86"/>
      <c r="J152" s="86"/>
      <c r="K152" s="86"/>
      <c r="L152" s="5"/>
      <c r="M152" s="6"/>
      <c r="N152" s="66"/>
    </row>
    <row r="153" spans="1:14" x14ac:dyDescent="0.25">
      <c r="A153" s="56"/>
      <c r="B153" s="86"/>
      <c r="C153" s="86"/>
      <c r="D153" s="86"/>
      <c r="E153" s="86"/>
      <c r="F153" s="86"/>
      <c r="G153" s="86"/>
      <c r="H153" s="86"/>
      <c r="I153" s="86"/>
      <c r="J153" s="86"/>
      <c r="K153" s="86"/>
      <c r="L153" s="5"/>
      <c r="M153" s="6"/>
      <c r="N153" s="66"/>
    </row>
    <row r="154" spans="1:14" x14ac:dyDescent="0.25">
      <c r="A154" s="56"/>
      <c r="F154" s="1" t="s">
        <v>64</v>
      </c>
      <c r="G154" s="34">
        <v>2</v>
      </c>
      <c r="H154" s="26" t="s">
        <v>61</v>
      </c>
      <c r="I154" s="26"/>
      <c r="J154" s="26"/>
      <c r="K154" s="26"/>
      <c r="L154" s="47">
        <v>4172.3999999999996</v>
      </c>
      <c r="M154" s="51" t="s">
        <v>54</v>
      </c>
      <c r="N154" s="66">
        <f>ROUND(PRODUCT(G154,L154),0)</f>
        <v>8345</v>
      </c>
    </row>
    <row r="155" spans="1:14" ht="14.45" customHeight="1" x14ac:dyDescent="0.25">
      <c r="A155" s="55">
        <v>16</v>
      </c>
      <c r="B155" s="85" t="s">
        <v>78</v>
      </c>
      <c r="C155" s="85"/>
      <c r="D155" s="85"/>
      <c r="E155" s="85"/>
      <c r="F155" s="85"/>
      <c r="G155" s="85"/>
      <c r="H155" s="85"/>
      <c r="I155" s="85"/>
      <c r="J155" s="85"/>
      <c r="K155" s="85"/>
      <c r="L155" s="60"/>
      <c r="M155" s="61"/>
      <c r="N155" s="67"/>
    </row>
    <row r="156" spans="1:14" x14ac:dyDescent="0.25">
      <c r="A156" s="59"/>
      <c r="B156" s="86"/>
      <c r="C156" s="86"/>
      <c r="D156" s="86"/>
      <c r="E156" s="86"/>
      <c r="F156" s="86"/>
      <c r="G156" s="86"/>
      <c r="H156" s="86"/>
      <c r="I156" s="86"/>
      <c r="J156" s="86"/>
      <c r="K156" s="86"/>
      <c r="L156" s="5"/>
      <c r="M156" s="6"/>
      <c r="N156" s="54"/>
    </row>
    <row r="157" spans="1:14" x14ac:dyDescent="0.25">
      <c r="A157" s="57"/>
      <c r="B157" s="17"/>
      <c r="C157" s="17"/>
      <c r="D157" s="17"/>
      <c r="E157" s="17"/>
      <c r="F157" s="17" t="s">
        <v>64</v>
      </c>
      <c r="G157" s="37">
        <v>2</v>
      </c>
      <c r="H157" s="36" t="s">
        <v>61</v>
      </c>
      <c r="I157" s="36"/>
      <c r="J157" s="36"/>
      <c r="K157" s="36"/>
      <c r="L157" s="43">
        <v>1474.15</v>
      </c>
      <c r="M157" s="49" t="s">
        <v>54</v>
      </c>
      <c r="N157" s="68">
        <f>ROUND(PRODUCT(G157,L157),0)</f>
        <v>2948</v>
      </c>
    </row>
    <row r="158" spans="1:14" ht="14.1" customHeight="1" x14ac:dyDescent="0.25">
      <c r="A158" s="56">
        <v>17</v>
      </c>
      <c r="B158" s="86" t="s">
        <v>72</v>
      </c>
      <c r="C158" s="86"/>
      <c r="D158" s="86"/>
      <c r="E158" s="86"/>
      <c r="F158" s="86"/>
      <c r="G158" s="86"/>
      <c r="H158" s="86"/>
      <c r="I158" s="86"/>
      <c r="J158" s="86"/>
      <c r="K158" s="86"/>
      <c r="L158" s="47"/>
      <c r="M158" s="51"/>
      <c r="N158" s="66"/>
    </row>
    <row r="159" spans="1:14" x14ac:dyDescent="0.25">
      <c r="A159" s="56"/>
      <c r="B159" s="86"/>
      <c r="C159" s="86"/>
      <c r="D159" s="86"/>
      <c r="E159" s="86"/>
      <c r="F159" s="86"/>
      <c r="G159" s="86"/>
      <c r="H159" s="86"/>
      <c r="I159" s="86"/>
      <c r="J159" s="86"/>
      <c r="K159" s="86"/>
      <c r="L159" s="47"/>
      <c r="M159" s="51"/>
      <c r="N159" s="66"/>
    </row>
    <row r="160" spans="1:14" x14ac:dyDescent="0.25">
      <c r="A160" s="56"/>
      <c r="B160" s="86"/>
      <c r="C160" s="86"/>
      <c r="D160" s="86"/>
      <c r="E160" s="86"/>
      <c r="F160" s="86"/>
      <c r="G160" s="86"/>
      <c r="H160" s="86"/>
      <c r="I160" s="86"/>
      <c r="J160" s="86"/>
      <c r="K160" s="86"/>
      <c r="L160" s="47"/>
      <c r="M160" s="51"/>
      <c r="N160" s="66"/>
    </row>
    <row r="161" spans="1:14" x14ac:dyDescent="0.25">
      <c r="A161" s="56"/>
      <c r="B161" s="4"/>
      <c r="C161" s="31" t="s">
        <v>73</v>
      </c>
      <c r="D161" s="4"/>
      <c r="F161" s="1" t="s">
        <v>64</v>
      </c>
      <c r="G161" s="34">
        <v>35</v>
      </c>
      <c r="H161" s="26" t="s">
        <v>70</v>
      </c>
      <c r="I161" s="4"/>
      <c r="J161" s="4"/>
      <c r="K161" s="4"/>
      <c r="L161" s="47">
        <v>498.3</v>
      </c>
      <c r="M161" s="48" t="s">
        <v>63</v>
      </c>
      <c r="N161" s="66">
        <f>ROUND(PRODUCT(G161,L161),0)</f>
        <v>17441</v>
      </c>
    </row>
    <row r="162" spans="1:14" x14ac:dyDescent="0.25">
      <c r="A162" s="57"/>
      <c r="B162" s="17"/>
      <c r="C162" s="17" t="s">
        <v>74</v>
      </c>
      <c r="D162" s="17"/>
      <c r="E162" s="17"/>
      <c r="F162" s="17" t="s">
        <v>64</v>
      </c>
      <c r="G162" s="37">
        <v>15</v>
      </c>
      <c r="H162" s="36" t="s">
        <v>70</v>
      </c>
      <c r="I162" s="36"/>
      <c r="J162" s="36"/>
      <c r="K162" s="36"/>
      <c r="L162" s="43">
        <v>555.85</v>
      </c>
      <c r="M162" s="44" t="s">
        <v>63</v>
      </c>
      <c r="N162" s="64">
        <f>ROUND(PRODUCT(G162,L162),0)</f>
        <v>8338</v>
      </c>
    </row>
    <row r="163" spans="1:14" ht="14.45" customHeight="1" x14ac:dyDescent="0.25">
      <c r="A163" s="55">
        <v>18</v>
      </c>
      <c r="B163" s="85" t="s">
        <v>66</v>
      </c>
      <c r="C163" s="85"/>
      <c r="D163" s="85"/>
      <c r="E163" s="85"/>
      <c r="F163" s="85"/>
      <c r="G163" s="85"/>
      <c r="H163" s="85"/>
      <c r="I163" s="85"/>
      <c r="J163" s="85"/>
      <c r="K163" s="85"/>
      <c r="L163" s="45"/>
      <c r="M163" s="46"/>
      <c r="N163" s="65"/>
    </row>
    <row r="164" spans="1:14" x14ac:dyDescent="0.25">
      <c r="A164" s="56"/>
      <c r="B164" s="86"/>
      <c r="C164" s="86"/>
      <c r="D164" s="86"/>
      <c r="E164" s="86"/>
      <c r="F164" s="86"/>
      <c r="G164" s="86"/>
      <c r="H164" s="86"/>
      <c r="I164" s="86"/>
      <c r="J164" s="86"/>
      <c r="K164" s="86"/>
      <c r="L164" s="47"/>
      <c r="M164" s="48"/>
      <c r="N164" s="66"/>
    </row>
    <row r="165" spans="1:14" x14ac:dyDescent="0.25">
      <c r="A165" s="57"/>
      <c r="B165" s="17"/>
      <c r="C165" s="17"/>
      <c r="D165" s="17"/>
      <c r="E165" s="17"/>
      <c r="F165" s="17" t="s">
        <v>64</v>
      </c>
      <c r="G165" s="38">
        <v>4</v>
      </c>
      <c r="H165" s="36" t="s">
        <v>61</v>
      </c>
      <c r="I165" s="17"/>
      <c r="J165" s="17"/>
      <c r="K165" s="17"/>
      <c r="L165" s="43">
        <v>582.35</v>
      </c>
      <c r="M165" s="49" t="s">
        <v>54</v>
      </c>
      <c r="N165" s="64">
        <f t="shared" ref="N165:N174" si="21">ROUND(PRODUCT(G165,L165),0)</f>
        <v>2329</v>
      </c>
    </row>
    <row r="166" spans="1:14" ht="14.45" customHeight="1" x14ac:dyDescent="0.25">
      <c r="A166" s="55">
        <v>19</v>
      </c>
      <c r="B166" s="85" t="s">
        <v>67</v>
      </c>
      <c r="C166" s="85"/>
      <c r="D166" s="85"/>
      <c r="E166" s="85"/>
      <c r="F166" s="85"/>
      <c r="G166" s="85"/>
      <c r="H166" s="85"/>
      <c r="I166" s="85"/>
      <c r="J166" s="85"/>
      <c r="K166" s="85"/>
      <c r="L166" s="41"/>
      <c r="M166" s="14"/>
      <c r="N166" s="65"/>
    </row>
    <row r="167" spans="1:14" x14ac:dyDescent="0.25">
      <c r="A167" s="56"/>
      <c r="B167" s="86"/>
      <c r="C167" s="86"/>
      <c r="D167" s="86"/>
      <c r="E167" s="86"/>
      <c r="F167" s="86"/>
      <c r="G167" s="86"/>
      <c r="H167" s="86"/>
      <c r="I167" s="86"/>
      <c r="J167" s="86"/>
      <c r="K167" s="86"/>
      <c r="L167" s="42"/>
      <c r="M167" s="6"/>
      <c r="N167" s="66"/>
    </row>
    <row r="168" spans="1:14" x14ac:dyDescent="0.25">
      <c r="A168" s="57"/>
      <c r="B168" s="17"/>
      <c r="C168" s="17"/>
      <c r="D168" s="17"/>
      <c r="E168" s="17"/>
      <c r="F168" s="17" t="s">
        <v>64</v>
      </c>
      <c r="G168" s="38">
        <v>4</v>
      </c>
      <c r="H168" s="36" t="s">
        <v>61</v>
      </c>
      <c r="I168" s="17"/>
      <c r="J168" s="17"/>
      <c r="K168" s="17"/>
      <c r="L168" s="43">
        <v>690.3</v>
      </c>
      <c r="M168" s="49" t="s">
        <v>54</v>
      </c>
      <c r="N168" s="64">
        <f t="shared" si="21"/>
        <v>2761</v>
      </c>
    </row>
    <row r="169" spans="1:14" ht="14.45" customHeight="1" x14ac:dyDescent="0.25">
      <c r="A169" s="55">
        <v>20</v>
      </c>
      <c r="B169" s="85" t="s">
        <v>68</v>
      </c>
      <c r="C169" s="85"/>
      <c r="D169" s="85"/>
      <c r="E169" s="85"/>
      <c r="F169" s="85"/>
      <c r="G169" s="85"/>
      <c r="H169" s="85"/>
      <c r="I169" s="85"/>
      <c r="J169" s="85"/>
      <c r="K169" s="85"/>
      <c r="L169" s="41"/>
      <c r="M169" s="14"/>
      <c r="N169" s="65"/>
    </row>
    <row r="170" spans="1:14" ht="14.45" customHeight="1" x14ac:dyDescent="0.25">
      <c r="A170" s="56"/>
      <c r="B170" s="86"/>
      <c r="C170" s="86"/>
      <c r="D170" s="86"/>
      <c r="E170" s="86"/>
      <c r="F170" s="86"/>
      <c r="G170" s="86"/>
      <c r="H170" s="86"/>
      <c r="I170" s="86"/>
      <c r="J170" s="86"/>
      <c r="K170" s="86"/>
      <c r="L170" s="42"/>
      <c r="M170" s="6"/>
      <c r="N170" s="66"/>
    </row>
    <row r="171" spans="1:14" ht="14.1" customHeight="1" x14ac:dyDescent="0.25">
      <c r="A171" s="57"/>
      <c r="B171" s="17"/>
      <c r="C171" s="17"/>
      <c r="D171" s="17"/>
      <c r="E171" s="17"/>
      <c r="F171" s="17" t="s">
        <v>64</v>
      </c>
      <c r="G171" s="38">
        <v>4</v>
      </c>
      <c r="H171" s="36" t="s">
        <v>61</v>
      </c>
      <c r="I171" s="17"/>
      <c r="J171" s="17"/>
      <c r="K171" s="17"/>
      <c r="L171" s="43">
        <v>583.25</v>
      </c>
      <c r="M171" s="49" t="s">
        <v>54</v>
      </c>
      <c r="N171" s="64">
        <f t="shared" si="21"/>
        <v>2333</v>
      </c>
    </row>
    <row r="172" spans="1:14" ht="14.1" customHeight="1" x14ac:dyDescent="0.25">
      <c r="A172" s="55">
        <v>21</v>
      </c>
      <c r="B172" s="85" t="s">
        <v>69</v>
      </c>
      <c r="C172" s="85"/>
      <c r="D172" s="85"/>
      <c r="E172" s="85"/>
      <c r="F172" s="85"/>
      <c r="G172" s="85"/>
      <c r="H172" s="85"/>
      <c r="I172" s="85"/>
      <c r="J172" s="85"/>
      <c r="K172" s="85"/>
      <c r="L172" s="41"/>
      <c r="M172" s="14"/>
      <c r="N172" s="65"/>
    </row>
    <row r="173" spans="1:14" x14ac:dyDescent="0.25">
      <c r="A173" s="56"/>
      <c r="B173" s="86"/>
      <c r="C173" s="86"/>
      <c r="D173" s="86"/>
      <c r="E173" s="86"/>
      <c r="F173" s="86"/>
      <c r="G173" s="86"/>
      <c r="H173" s="86"/>
      <c r="I173" s="86"/>
      <c r="J173" s="86"/>
      <c r="K173" s="86"/>
      <c r="L173" s="42"/>
      <c r="M173" s="6"/>
      <c r="N173" s="66"/>
    </row>
    <row r="174" spans="1:14" ht="14.1" customHeight="1" x14ac:dyDescent="0.25">
      <c r="A174" s="57"/>
      <c r="B174" s="17"/>
      <c r="C174" s="17"/>
      <c r="D174" s="17"/>
      <c r="E174" s="17"/>
      <c r="F174" s="17" t="s">
        <v>64</v>
      </c>
      <c r="G174" s="38">
        <v>1</v>
      </c>
      <c r="H174" s="36" t="s">
        <v>61</v>
      </c>
      <c r="I174" s="17"/>
      <c r="J174" s="17"/>
      <c r="K174" s="17"/>
      <c r="L174" s="43">
        <v>2072.1</v>
      </c>
      <c r="M174" s="49" t="s">
        <v>54</v>
      </c>
      <c r="N174" s="64">
        <f t="shared" si="21"/>
        <v>2072</v>
      </c>
    </row>
    <row r="175" spans="1:14" ht="14.1" customHeight="1" x14ac:dyDescent="0.25">
      <c r="A175" s="55">
        <v>22</v>
      </c>
      <c r="B175" s="85" t="s">
        <v>75</v>
      </c>
      <c r="C175" s="85"/>
      <c r="D175" s="85"/>
      <c r="E175" s="85"/>
      <c r="F175" s="85"/>
      <c r="G175" s="85"/>
      <c r="H175" s="85"/>
      <c r="I175" s="85"/>
      <c r="J175" s="85"/>
      <c r="K175" s="85"/>
      <c r="L175" s="45"/>
      <c r="M175" s="50"/>
      <c r="N175" s="65"/>
    </row>
    <row r="176" spans="1:14" ht="14.1" customHeight="1" x14ac:dyDescent="0.25">
      <c r="A176" s="56"/>
      <c r="B176" s="86"/>
      <c r="C176" s="86"/>
      <c r="D176" s="86"/>
      <c r="E176" s="86"/>
      <c r="F176" s="86"/>
      <c r="G176" s="86"/>
      <c r="H176" s="86"/>
      <c r="I176" s="86"/>
      <c r="J176" s="86"/>
      <c r="K176" s="86"/>
      <c r="L176" s="47"/>
      <c r="M176" s="51"/>
      <c r="N176" s="66"/>
    </row>
    <row r="177" spans="1:14" ht="14.1" customHeight="1" x14ac:dyDescent="0.25">
      <c r="A177" s="56"/>
      <c r="B177" s="86"/>
      <c r="C177" s="86"/>
      <c r="D177" s="86"/>
      <c r="E177" s="86"/>
      <c r="F177" s="86"/>
      <c r="G177" s="86"/>
      <c r="H177" s="86"/>
      <c r="I177" s="86"/>
      <c r="J177" s="86"/>
      <c r="K177" s="86"/>
      <c r="L177" s="47"/>
      <c r="M177" s="51"/>
      <c r="N177" s="66"/>
    </row>
    <row r="178" spans="1:14" ht="14.1" customHeight="1" x14ac:dyDescent="0.25">
      <c r="A178" s="57"/>
      <c r="B178" s="39"/>
      <c r="C178" s="17"/>
      <c r="D178" s="17"/>
      <c r="E178" s="17"/>
      <c r="F178" s="17" t="s">
        <v>64</v>
      </c>
      <c r="G178" s="38">
        <v>1000</v>
      </c>
      <c r="H178" s="36" t="s">
        <v>77</v>
      </c>
      <c r="I178" s="17"/>
      <c r="J178" s="17"/>
      <c r="K178" s="17"/>
      <c r="L178" s="43">
        <v>8.75</v>
      </c>
      <c r="M178" s="49" t="s">
        <v>76</v>
      </c>
      <c r="N178" s="64">
        <f t="shared" ref="N178" si="22">ROUND(PRODUCT(G178,L178),0)</f>
        <v>8750</v>
      </c>
    </row>
    <row r="179" spans="1:14" ht="14.1" customHeight="1" x14ac:dyDescent="0.25">
      <c r="A179" s="40"/>
      <c r="B179" s="19"/>
      <c r="C179" s="19"/>
      <c r="D179" s="19"/>
      <c r="E179" s="19"/>
      <c r="F179" s="19"/>
      <c r="G179" s="19"/>
      <c r="H179" s="19"/>
      <c r="I179" s="19"/>
      <c r="J179" s="19"/>
      <c r="K179" s="19"/>
      <c r="L179" s="83" t="s">
        <v>29</v>
      </c>
      <c r="M179" s="84"/>
      <c r="N179" s="69">
        <f>SUM(N70:N178)</f>
        <v>484717</v>
      </c>
    </row>
    <row r="180" spans="1:14" ht="14.1" customHeight="1" x14ac:dyDescent="0.25"/>
    <row r="181" spans="1:14" ht="14.1" customHeight="1" x14ac:dyDescent="0.25">
      <c r="K181" s="79" t="s">
        <v>80</v>
      </c>
      <c r="L181" s="80">
        <f>ROUNDDOWN(N179/100000,1)</f>
        <v>4.8</v>
      </c>
      <c r="M181" s="81" t="s">
        <v>81</v>
      </c>
      <c r="N181" s="82"/>
    </row>
    <row r="182" spans="1:14" ht="14.1" customHeight="1" x14ac:dyDescent="0.25"/>
    <row r="183" spans="1:14" ht="14.1" customHeight="1" x14ac:dyDescent="0.25"/>
    <row r="184" spans="1:14" ht="14.1" customHeight="1" x14ac:dyDescent="0.25"/>
  </sheetData>
  <mergeCells count="33">
    <mergeCell ref="B7:J7"/>
    <mergeCell ref="B136:K138"/>
    <mergeCell ref="B140:K142"/>
    <mergeCell ref="B132:K134"/>
    <mergeCell ref="B120:K121"/>
    <mergeCell ref="B123:K124"/>
    <mergeCell ref="C74:F74"/>
    <mergeCell ref="A1:N3"/>
    <mergeCell ref="L4:M4"/>
    <mergeCell ref="F119:G119"/>
    <mergeCell ref="B126:K130"/>
    <mergeCell ref="B91:K94"/>
    <mergeCell ref="B99:K104"/>
    <mergeCell ref="B4:K4"/>
    <mergeCell ref="B71:K73"/>
    <mergeCell ref="B75:K76"/>
    <mergeCell ref="B78:K79"/>
    <mergeCell ref="B81:K85"/>
    <mergeCell ref="B50:J50"/>
    <mergeCell ref="F69:G69"/>
    <mergeCell ref="C70:G70"/>
    <mergeCell ref="B5:K6"/>
    <mergeCell ref="F49:G49"/>
    <mergeCell ref="B147:K148"/>
    <mergeCell ref="B150:K153"/>
    <mergeCell ref="B163:K164"/>
    <mergeCell ref="B166:K167"/>
    <mergeCell ref="B169:K170"/>
    <mergeCell ref="L179:M179"/>
    <mergeCell ref="B175:K177"/>
    <mergeCell ref="B155:K156"/>
    <mergeCell ref="B172:K173"/>
    <mergeCell ref="B158:K160"/>
  </mergeCells>
  <phoneticPr fontId="1" type="noConversion"/>
  <printOptions horizontalCentered="1"/>
  <pageMargins left="0.23622047244094491" right="0.23622047244094491" top="0.15748031496062992" bottom="0.35433070866141736" header="0.31496062992125984" footer="0.31496062992125984"/>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Estimate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PRK COMPUTERS</dc:creator>
  <cp:lastModifiedBy>user</cp:lastModifiedBy>
  <cp:lastPrinted>2023-08-12T08:19:04Z</cp:lastPrinted>
  <dcterms:created xsi:type="dcterms:W3CDTF">2023-07-31T17:18:43Z</dcterms:created>
  <dcterms:modified xsi:type="dcterms:W3CDTF">2023-09-16T05:52:35Z</dcterms:modified>
</cp:coreProperties>
</file>